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ThisWorkbook" defaultThemeVersion="166925"/>
  <mc:AlternateContent xmlns:mc="http://schemas.openxmlformats.org/markup-compatibility/2006">
    <mc:Choice Requires="x15">
      <x15ac:absPath xmlns:x15ac="http://schemas.microsoft.com/office/spreadsheetml/2010/11/ac" url="https://arcadiso365-my.sharepoint.com/personal/lou_brandjes_arcadis_com/Documents/Documents/"/>
    </mc:Choice>
  </mc:AlternateContent>
  <xr:revisionPtr revIDLastSave="132" documentId="8_{A960BAC6-56D7-4C5C-9F0C-1A57789E1438}" xr6:coauthVersionLast="47" xr6:coauthVersionMax="47" xr10:uidLastSave="{E76160A1-B2D5-4CBB-83F6-8CE5B3F8135C}"/>
  <bookViews>
    <workbookView xWindow="75" yWindow="-16320" windowWidth="29040" windowHeight="15720" activeTab="1" xr2:uid="{803EAF06-F555-4EFC-B177-DED483906189}"/>
  </bookViews>
  <sheets>
    <sheet name="Overzicht geldstromen" sheetId="1" r:id="rId1"/>
    <sheet name="Begrotingstool" sheetId="16" r:id="rId2"/>
    <sheet name="Autofilter gemeenten" sheetId="22" state="hidden" r:id="rId3"/>
    <sheet name="_€ CDOKE" sheetId="8" state="hidden" r:id="rId4"/>
    <sheet name="_LAI T0" sheetId="25" state="hidden" r:id="rId5"/>
    <sheet name="_LAI T1.1" sheetId="17" state="hidden" r:id="rId6"/>
    <sheet name="_LAI T1.2" sheetId="18" state="hidden" r:id="rId7"/>
    <sheet name="_LAI T1.3" sheetId="4" state="hidden" r:id="rId8"/>
    <sheet name="_LAI T2" sheetId="24" state="hidden" r:id="rId9"/>
    <sheet name="_LAI T3" sheetId="26" state="hidden" r:id="rId10"/>
    <sheet name="_Energiearmoede_2022_01" sheetId="27" state="hidden" r:id="rId11"/>
    <sheet name="_Energiearmoede_2022_06" sheetId="23" state="hidden" r:id="rId12"/>
    <sheet name="_Energiearmoede_2023_06" sheetId="28" state="hidden" r:id="rId13"/>
    <sheet name="_NPLW" sheetId="33" state="hidden" r:id="rId14"/>
    <sheet name="_natuurisolerenregio" sheetId="31" state="hidden" r:id="rId15"/>
    <sheet name="_natuurisolerengemeente" sheetId="32" state="hidden" r:id="rId16"/>
    <sheet name="_VHF 2024" sheetId="20" state="hidden" r:id="rId17"/>
  </sheets>
  <definedNames>
    <definedName name="_xlnm._FilterDatabase" localSheetId="2" hidden="1">'Autofilter gemeenten'!$A$1:$C$343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4" i="16" l="1"/>
  <c r="J83" i="16"/>
  <c r="C3" i="26"/>
  <c r="D53" i="16" l="1"/>
  <c r="L82" i="16" l="1"/>
  <c r="E40" i="16"/>
  <c r="B94" i="16" s="1"/>
  <c r="C122" i="16"/>
  <c r="E142" i="16"/>
  <c r="D142" i="16"/>
  <c r="C142" i="16"/>
  <c r="G78" i="16" l="1"/>
  <c r="B53" i="16"/>
  <c r="E110" i="16"/>
  <c r="D110" i="16"/>
  <c r="D113" i="16" s="1"/>
  <c r="C110" i="16"/>
  <c r="E83" i="16"/>
  <c r="G83" i="16"/>
  <c r="D107" i="16"/>
  <c r="E107" i="16"/>
  <c r="C107" i="16"/>
  <c r="D104" i="16"/>
  <c r="C104" i="16"/>
  <c r="C113" i="16" l="1"/>
  <c r="E87" i="16"/>
  <c r="H6" i="26"/>
  <c r="H7" i="26"/>
  <c r="H8" i="26"/>
  <c r="H9" i="26"/>
  <c r="H10" i="26"/>
  <c r="H11" i="26"/>
  <c r="H12" i="26"/>
  <c r="H13" i="26"/>
  <c r="H14" i="26"/>
  <c r="H15" i="26"/>
  <c r="H16" i="26"/>
  <c r="H17" i="26"/>
  <c r="H18" i="26"/>
  <c r="H19" i="26"/>
  <c r="H20" i="26"/>
  <c r="H21" i="26"/>
  <c r="H22" i="26"/>
  <c r="H23" i="26"/>
  <c r="H24" i="26"/>
  <c r="H25" i="26"/>
  <c r="H26" i="26"/>
  <c r="H27" i="26"/>
  <c r="H28" i="26"/>
  <c r="H29" i="26"/>
  <c r="H30" i="26"/>
  <c r="H31" i="26"/>
  <c r="H32" i="26"/>
  <c r="H33" i="26"/>
  <c r="H34" i="26"/>
  <c r="H35" i="26"/>
  <c r="H36" i="26"/>
  <c r="H37" i="26"/>
  <c r="H38" i="26"/>
  <c r="H39" i="26"/>
  <c r="H40" i="26"/>
  <c r="H41" i="26"/>
  <c r="H42" i="26"/>
  <c r="H43" i="26"/>
  <c r="H44" i="26"/>
  <c r="H45" i="26"/>
  <c r="H46" i="26"/>
  <c r="H47" i="26"/>
  <c r="H48" i="26"/>
  <c r="H49" i="26"/>
  <c r="H50" i="26"/>
  <c r="H51" i="26"/>
  <c r="H52" i="26"/>
  <c r="H53" i="26"/>
  <c r="H54" i="26"/>
  <c r="H55" i="26"/>
  <c r="H56" i="26"/>
  <c r="H57" i="26"/>
  <c r="H58" i="26"/>
  <c r="H59" i="26"/>
  <c r="H60" i="26"/>
  <c r="H61" i="26"/>
  <c r="H62" i="26"/>
  <c r="H63" i="26"/>
  <c r="H64" i="26"/>
  <c r="H65" i="26"/>
  <c r="H66" i="26"/>
  <c r="H67" i="26"/>
  <c r="H68" i="26"/>
  <c r="H69" i="26"/>
  <c r="H70" i="26"/>
  <c r="H71" i="26"/>
  <c r="H72" i="26"/>
  <c r="H73" i="26"/>
  <c r="H74" i="26"/>
  <c r="H75" i="26"/>
  <c r="H76" i="26"/>
  <c r="H77" i="26"/>
  <c r="H78" i="26"/>
  <c r="H79" i="26"/>
  <c r="H80" i="26"/>
  <c r="H81" i="26"/>
  <c r="H82" i="26"/>
  <c r="H83" i="26"/>
  <c r="H84" i="26"/>
  <c r="H85" i="26"/>
  <c r="H86" i="26"/>
  <c r="H87" i="26"/>
  <c r="H88" i="26"/>
  <c r="H89" i="26"/>
  <c r="H90" i="26"/>
  <c r="H91" i="26"/>
  <c r="H92" i="26"/>
  <c r="H93" i="26"/>
  <c r="H94" i="26"/>
  <c r="H95" i="26"/>
  <c r="H96" i="26"/>
  <c r="H97" i="26"/>
  <c r="H98" i="26"/>
  <c r="H99" i="26"/>
  <c r="H100" i="26"/>
  <c r="H101" i="26"/>
  <c r="H102" i="26"/>
  <c r="H103" i="26"/>
  <c r="H104" i="26"/>
  <c r="H105" i="26"/>
  <c r="H106" i="26"/>
  <c r="H107" i="26"/>
  <c r="H108" i="26"/>
  <c r="H109" i="26"/>
  <c r="H110" i="26"/>
  <c r="H111" i="26"/>
  <c r="H112" i="26"/>
  <c r="H113" i="26"/>
  <c r="H114" i="26"/>
  <c r="H115" i="26"/>
  <c r="H116" i="26"/>
  <c r="H117" i="26"/>
  <c r="H118" i="26"/>
  <c r="H119" i="26"/>
  <c r="H120" i="26"/>
  <c r="H121" i="26"/>
  <c r="H122" i="26"/>
  <c r="H123" i="26"/>
  <c r="H124" i="26"/>
  <c r="H125" i="26"/>
  <c r="H126" i="26"/>
  <c r="H127" i="26"/>
  <c r="H128" i="26"/>
  <c r="H129" i="26"/>
  <c r="H130" i="26"/>
  <c r="H131" i="26"/>
  <c r="H132" i="26"/>
  <c r="H133" i="26"/>
  <c r="H134" i="26"/>
  <c r="H135" i="26"/>
  <c r="H136" i="26"/>
  <c r="H137" i="26"/>
  <c r="H138" i="26"/>
  <c r="H139" i="26"/>
  <c r="H140" i="26"/>
  <c r="H141" i="26"/>
  <c r="H142" i="26"/>
  <c r="H143" i="26"/>
  <c r="H144" i="26"/>
  <c r="H145" i="26"/>
  <c r="H146" i="26"/>
  <c r="H147" i="26"/>
  <c r="H148" i="26"/>
  <c r="H149" i="26"/>
  <c r="H150" i="26"/>
  <c r="H151" i="26"/>
  <c r="H152" i="26"/>
  <c r="H153" i="26"/>
  <c r="H154" i="26"/>
  <c r="H155" i="26"/>
  <c r="H156" i="26"/>
  <c r="H157" i="26"/>
  <c r="H158" i="26"/>
  <c r="H159" i="26"/>
  <c r="H160" i="26"/>
  <c r="H161" i="26"/>
  <c r="H162" i="26"/>
  <c r="H163" i="26"/>
  <c r="H164" i="26"/>
  <c r="H165" i="26"/>
  <c r="H166" i="26"/>
  <c r="H167" i="26"/>
  <c r="H168" i="26"/>
  <c r="H169" i="26"/>
  <c r="H170" i="26"/>
  <c r="H171" i="26"/>
  <c r="H172" i="26"/>
  <c r="H173" i="26"/>
  <c r="H174" i="26"/>
  <c r="H175" i="26"/>
  <c r="H176" i="26"/>
  <c r="H177" i="26"/>
  <c r="H178" i="26"/>
  <c r="H179" i="26"/>
  <c r="H180" i="26"/>
  <c r="H181" i="26"/>
  <c r="H182" i="26"/>
  <c r="H183" i="26"/>
  <c r="H184" i="26"/>
  <c r="H185" i="26"/>
  <c r="H186" i="26"/>
  <c r="H187" i="26"/>
  <c r="H188" i="26"/>
  <c r="H189" i="26"/>
  <c r="H190" i="26"/>
  <c r="H191" i="26"/>
  <c r="H192" i="26"/>
  <c r="H193" i="26"/>
  <c r="H194" i="26"/>
  <c r="H195" i="26"/>
  <c r="H196" i="26"/>
  <c r="H197" i="26"/>
  <c r="H198" i="26"/>
  <c r="H199" i="26"/>
  <c r="H200" i="26"/>
  <c r="H201" i="26"/>
  <c r="H202" i="26"/>
  <c r="H203" i="26"/>
  <c r="H204" i="26"/>
  <c r="H205" i="26"/>
  <c r="H206" i="26"/>
  <c r="H207" i="26"/>
  <c r="H208" i="26"/>
  <c r="H209" i="26"/>
  <c r="H210" i="26"/>
  <c r="H211" i="26"/>
  <c r="H212" i="26"/>
  <c r="H213" i="26"/>
  <c r="H214" i="26"/>
  <c r="H215" i="26"/>
  <c r="H216" i="26"/>
  <c r="H217" i="26"/>
  <c r="H218" i="26"/>
  <c r="H219" i="26"/>
  <c r="H220" i="26"/>
  <c r="H221" i="26"/>
  <c r="H222" i="26"/>
  <c r="H223" i="26"/>
  <c r="H224" i="26"/>
  <c r="H225" i="26"/>
  <c r="H226" i="26"/>
  <c r="H227" i="26"/>
  <c r="H228" i="26"/>
  <c r="H229" i="26"/>
  <c r="H230" i="26"/>
  <c r="H231" i="26"/>
  <c r="H232" i="26"/>
  <c r="H233" i="26"/>
  <c r="H234" i="26"/>
  <c r="H235" i="26"/>
  <c r="H236" i="26"/>
  <c r="H237" i="26"/>
  <c r="H238" i="26"/>
  <c r="H239" i="26"/>
  <c r="H240" i="26"/>
  <c r="H241" i="26"/>
  <c r="H242" i="26"/>
  <c r="H243" i="26"/>
  <c r="H244" i="26"/>
  <c r="H245" i="26"/>
  <c r="H246" i="26"/>
  <c r="H247" i="26"/>
  <c r="H248" i="26"/>
  <c r="H249" i="26"/>
  <c r="H250" i="26"/>
  <c r="H251" i="26"/>
  <c r="H252" i="26"/>
  <c r="H253" i="26"/>
  <c r="H254" i="26"/>
  <c r="H255" i="26"/>
  <c r="H256" i="26"/>
  <c r="H257" i="26"/>
  <c r="H258" i="26"/>
  <c r="H259" i="26"/>
  <c r="H260" i="26"/>
  <c r="H261" i="26"/>
  <c r="H262" i="26"/>
  <c r="H263" i="26"/>
  <c r="H264" i="26"/>
  <c r="H265" i="26"/>
  <c r="H266" i="26"/>
  <c r="H267" i="26"/>
  <c r="H268" i="26"/>
  <c r="H269" i="26"/>
  <c r="H270" i="26"/>
  <c r="H271" i="26"/>
  <c r="H272" i="26"/>
  <c r="H273" i="26"/>
  <c r="H274" i="26"/>
  <c r="H275" i="26"/>
  <c r="H276" i="26"/>
  <c r="H277" i="26"/>
  <c r="H278" i="26"/>
  <c r="H279" i="26"/>
  <c r="H280" i="26"/>
  <c r="H281" i="26"/>
  <c r="H282" i="26"/>
  <c r="H283" i="26"/>
  <c r="H284" i="26"/>
  <c r="H285" i="26"/>
  <c r="H286" i="26"/>
  <c r="H287" i="26"/>
  <c r="H288" i="26"/>
  <c r="H289" i="26"/>
  <c r="H290" i="26"/>
  <c r="H291" i="26"/>
  <c r="H292" i="26"/>
  <c r="H293" i="26"/>
  <c r="H294" i="26"/>
  <c r="H295" i="26"/>
  <c r="H296" i="26"/>
  <c r="H297" i="26"/>
  <c r="H298" i="26"/>
  <c r="H299" i="26"/>
  <c r="H300" i="26"/>
  <c r="H301" i="26"/>
  <c r="H302" i="26"/>
  <c r="H303" i="26"/>
  <c r="H304" i="26"/>
  <c r="H305" i="26"/>
  <c r="H306" i="26"/>
  <c r="H307" i="26"/>
  <c r="H308" i="26"/>
  <c r="H309" i="26"/>
  <c r="H310" i="26"/>
  <c r="H311" i="26"/>
  <c r="H312" i="26"/>
  <c r="H313" i="26"/>
  <c r="H314" i="26"/>
  <c r="H315" i="26"/>
  <c r="H316" i="26"/>
  <c r="H317" i="26"/>
  <c r="H318" i="26"/>
  <c r="H319" i="26"/>
  <c r="H320" i="26"/>
  <c r="H321" i="26"/>
  <c r="H322" i="26"/>
  <c r="H323" i="26"/>
  <c r="H324" i="26"/>
  <c r="H325" i="26"/>
  <c r="H326" i="26"/>
  <c r="H327" i="26"/>
  <c r="H328" i="26"/>
  <c r="H329" i="26"/>
  <c r="H330" i="26"/>
  <c r="H331" i="26"/>
  <c r="H332" i="26"/>
  <c r="H333" i="26"/>
  <c r="H334" i="26"/>
  <c r="H335" i="26"/>
  <c r="H336" i="26"/>
  <c r="H337" i="26"/>
  <c r="H338" i="26"/>
  <c r="H339" i="26"/>
  <c r="H340" i="26"/>
  <c r="H341" i="26"/>
  <c r="H342" i="26"/>
  <c r="H343" i="26"/>
  <c r="H344" i="26"/>
  <c r="H345" i="26"/>
  <c r="H346" i="26"/>
  <c r="H347" i="26"/>
  <c r="H3" i="26"/>
  <c r="G4" i="26"/>
  <c r="F4" i="26"/>
  <c r="D4" i="26"/>
  <c r="C2" i="26"/>
  <c r="C62" i="16"/>
  <c r="C75" i="16" s="1"/>
  <c r="C5" i="25"/>
  <c r="C6" i="25"/>
  <c r="C7" i="25"/>
  <c r="C8" i="25"/>
  <c r="C9" i="25"/>
  <c r="C10" i="25"/>
  <c r="C11" i="25"/>
  <c r="C12" i="25"/>
  <c r="C13" i="25"/>
  <c r="C14" i="25"/>
  <c r="C15" i="25"/>
  <c r="C16" i="25"/>
  <c r="C17" i="25"/>
  <c r="C18" i="25"/>
  <c r="C19" i="25"/>
  <c r="C20" i="25"/>
  <c r="C21" i="25"/>
  <c r="C22" i="25"/>
  <c r="C23" i="25"/>
  <c r="C24" i="25"/>
  <c r="C25" i="25"/>
  <c r="C26" i="25"/>
  <c r="C27" i="25"/>
  <c r="C28" i="25"/>
  <c r="C29" i="25"/>
  <c r="C30" i="25"/>
  <c r="C31" i="25"/>
  <c r="C32" i="25"/>
  <c r="C33" i="25"/>
  <c r="C34" i="25"/>
  <c r="C35" i="25"/>
  <c r="C36" i="25"/>
  <c r="C37" i="25"/>
  <c r="C38" i="25"/>
  <c r="C39" i="25"/>
  <c r="C40" i="25"/>
  <c r="C41" i="25"/>
  <c r="C42" i="25"/>
  <c r="C43" i="25"/>
  <c r="C44" i="25"/>
  <c r="C45" i="25"/>
  <c r="C46" i="25"/>
  <c r="C47" i="25"/>
  <c r="C48" i="25"/>
  <c r="C49" i="25"/>
  <c r="C50" i="25"/>
  <c r="C51" i="25"/>
  <c r="C52" i="25"/>
  <c r="C53" i="25"/>
  <c r="C54" i="25"/>
  <c r="C55" i="25"/>
  <c r="C56" i="25"/>
  <c r="C57" i="25"/>
  <c r="C58" i="25"/>
  <c r="C59" i="25"/>
  <c r="C60" i="25"/>
  <c r="C61" i="25"/>
  <c r="C62" i="25"/>
  <c r="C63" i="25"/>
  <c r="C64" i="25"/>
  <c r="C65" i="25"/>
  <c r="C66" i="25"/>
  <c r="C67" i="25"/>
  <c r="C68" i="25"/>
  <c r="C69" i="25"/>
  <c r="C70" i="25"/>
  <c r="C71" i="25"/>
  <c r="C72" i="25"/>
  <c r="C73" i="25"/>
  <c r="C74" i="25"/>
  <c r="C75" i="25"/>
  <c r="C76" i="25"/>
  <c r="C77" i="25"/>
  <c r="C78" i="25"/>
  <c r="C79" i="25"/>
  <c r="C80" i="25"/>
  <c r="C81" i="25"/>
  <c r="C82" i="25"/>
  <c r="C83" i="25"/>
  <c r="C84" i="25"/>
  <c r="C85" i="25"/>
  <c r="C86" i="25"/>
  <c r="C87" i="25"/>
  <c r="C88" i="25"/>
  <c r="C89" i="25"/>
  <c r="C90" i="25"/>
  <c r="C91" i="25"/>
  <c r="C92" i="25"/>
  <c r="C93" i="25"/>
  <c r="C94" i="25"/>
  <c r="C95" i="25"/>
  <c r="C96" i="25"/>
  <c r="C97" i="25"/>
  <c r="C98" i="25"/>
  <c r="C99" i="25"/>
  <c r="C100" i="25"/>
  <c r="C101" i="25"/>
  <c r="C102" i="25"/>
  <c r="C103" i="25"/>
  <c r="C104" i="25"/>
  <c r="C105" i="25"/>
  <c r="C106" i="25"/>
  <c r="C107" i="25"/>
  <c r="C108" i="25"/>
  <c r="C109" i="25"/>
  <c r="C110" i="25"/>
  <c r="C111" i="25"/>
  <c r="C112" i="25"/>
  <c r="C113" i="25"/>
  <c r="C114" i="25"/>
  <c r="C115" i="25"/>
  <c r="C116" i="25"/>
  <c r="C117" i="25"/>
  <c r="C118" i="25"/>
  <c r="C119" i="25"/>
  <c r="C120" i="25"/>
  <c r="C121" i="25"/>
  <c r="C122" i="25"/>
  <c r="C123" i="25"/>
  <c r="C124" i="25"/>
  <c r="C125" i="25"/>
  <c r="C126" i="25"/>
  <c r="C127" i="25"/>
  <c r="C128" i="25"/>
  <c r="C129" i="25"/>
  <c r="C130" i="25"/>
  <c r="C131" i="25"/>
  <c r="C132" i="25"/>
  <c r="C133" i="25"/>
  <c r="C134" i="25"/>
  <c r="C135" i="25"/>
  <c r="C136" i="25"/>
  <c r="C137" i="25"/>
  <c r="C138" i="25"/>
  <c r="C139" i="25"/>
  <c r="C140" i="25"/>
  <c r="C141" i="25"/>
  <c r="C142" i="25"/>
  <c r="C143" i="25"/>
  <c r="C144" i="25"/>
  <c r="C145" i="25"/>
  <c r="C146" i="25"/>
  <c r="C147" i="25"/>
  <c r="C148" i="25"/>
  <c r="C149" i="25"/>
  <c r="C150" i="25"/>
  <c r="C151" i="25"/>
  <c r="C152" i="25"/>
  <c r="C153" i="25"/>
  <c r="C154" i="25"/>
  <c r="C155" i="25"/>
  <c r="C156" i="25"/>
  <c r="C157" i="25"/>
  <c r="C158" i="25"/>
  <c r="C159" i="25"/>
  <c r="C160" i="25"/>
  <c r="C161" i="25"/>
  <c r="C162" i="25"/>
  <c r="C163" i="25"/>
  <c r="C164" i="25"/>
  <c r="C165" i="25"/>
  <c r="C166" i="25"/>
  <c r="C167" i="25"/>
  <c r="C168" i="25"/>
  <c r="C169" i="25"/>
  <c r="C170" i="25"/>
  <c r="C171" i="25"/>
  <c r="C172" i="25"/>
  <c r="C173" i="25"/>
  <c r="C174" i="25"/>
  <c r="C175" i="25"/>
  <c r="C176" i="25"/>
  <c r="C177" i="25"/>
  <c r="C178" i="25"/>
  <c r="C179" i="25"/>
  <c r="C180" i="25"/>
  <c r="C181" i="25"/>
  <c r="C182" i="25"/>
  <c r="C183" i="25"/>
  <c r="C184" i="25"/>
  <c r="C185" i="25"/>
  <c r="C186" i="25"/>
  <c r="C187" i="25"/>
  <c r="C188" i="25"/>
  <c r="C189" i="25"/>
  <c r="C190" i="25"/>
  <c r="C191" i="25"/>
  <c r="C192" i="25"/>
  <c r="C193" i="25"/>
  <c r="C194" i="25"/>
  <c r="C195" i="25"/>
  <c r="C196" i="25"/>
  <c r="C197" i="25"/>
  <c r="C198" i="25"/>
  <c r="C199" i="25"/>
  <c r="C200" i="25"/>
  <c r="C201" i="25"/>
  <c r="C202" i="25"/>
  <c r="C203" i="25"/>
  <c r="C204" i="25"/>
  <c r="C205" i="25"/>
  <c r="C206" i="25"/>
  <c r="C207" i="25"/>
  <c r="C208" i="25"/>
  <c r="C209" i="25"/>
  <c r="C210" i="25"/>
  <c r="C211" i="25"/>
  <c r="C212" i="25"/>
  <c r="C213" i="25"/>
  <c r="C214" i="25"/>
  <c r="C215" i="25"/>
  <c r="C216" i="25"/>
  <c r="C217" i="25"/>
  <c r="C218" i="25"/>
  <c r="C219" i="25"/>
  <c r="C220" i="25"/>
  <c r="C221" i="25"/>
  <c r="C222" i="25"/>
  <c r="C223" i="25"/>
  <c r="C224" i="25"/>
  <c r="C225" i="25"/>
  <c r="C226" i="25"/>
  <c r="C227" i="25"/>
  <c r="C228" i="25"/>
  <c r="C229" i="25"/>
  <c r="C230" i="25"/>
  <c r="C231" i="25"/>
  <c r="C232" i="25"/>
  <c r="C233" i="25"/>
  <c r="C234" i="25"/>
  <c r="C235" i="25"/>
  <c r="C236" i="25"/>
  <c r="C237" i="25"/>
  <c r="C238" i="25"/>
  <c r="C239" i="25"/>
  <c r="C240" i="25"/>
  <c r="C241" i="25"/>
  <c r="C242" i="25"/>
  <c r="C243" i="25"/>
  <c r="C244" i="25"/>
  <c r="C245" i="25"/>
  <c r="C246" i="25"/>
  <c r="C247" i="25"/>
  <c r="C248" i="25"/>
  <c r="C249" i="25"/>
  <c r="C250" i="25"/>
  <c r="C251" i="25"/>
  <c r="C252" i="25"/>
  <c r="C253" i="25"/>
  <c r="C254" i="25"/>
  <c r="C255" i="25"/>
  <c r="C256" i="25"/>
  <c r="C257" i="25"/>
  <c r="C258" i="25"/>
  <c r="C259" i="25"/>
  <c r="C260" i="25"/>
  <c r="C261" i="25"/>
  <c r="C262" i="25"/>
  <c r="C263" i="25"/>
  <c r="C264" i="25"/>
  <c r="C265" i="25"/>
  <c r="C266" i="25"/>
  <c r="C267" i="25"/>
  <c r="C268" i="25"/>
  <c r="C269" i="25"/>
  <c r="C270" i="25"/>
  <c r="C271" i="25"/>
  <c r="C272" i="25"/>
  <c r="C273" i="25"/>
  <c r="C274" i="25"/>
  <c r="C275" i="25"/>
  <c r="C276" i="25"/>
  <c r="C277" i="25"/>
  <c r="C278" i="25"/>
  <c r="C279" i="25"/>
  <c r="C280" i="25"/>
  <c r="C281" i="25"/>
  <c r="C282" i="25"/>
  <c r="C283" i="25"/>
  <c r="C284" i="25"/>
  <c r="C285" i="25"/>
  <c r="C286" i="25"/>
  <c r="C287" i="25"/>
  <c r="C288" i="25"/>
  <c r="C289" i="25"/>
  <c r="C290" i="25"/>
  <c r="C291" i="25"/>
  <c r="C292" i="25"/>
  <c r="C293" i="25"/>
  <c r="C294" i="25"/>
  <c r="C295" i="25"/>
  <c r="C296" i="25"/>
  <c r="C297" i="25"/>
  <c r="C298" i="25"/>
  <c r="C299" i="25"/>
  <c r="C300" i="25"/>
  <c r="C301" i="25"/>
  <c r="C302" i="25"/>
  <c r="C303" i="25"/>
  <c r="C304" i="25"/>
  <c r="C305" i="25"/>
  <c r="C306" i="25"/>
  <c r="C307" i="25"/>
  <c r="C308" i="25"/>
  <c r="C309" i="25"/>
  <c r="C310" i="25"/>
  <c r="C311" i="25"/>
  <c r="C312" i="25"/>
  <c r="C313" i="25"/>
  <c r="C314" i="25"/>
  <c r="C315" i="25"/>
  <c r="C316" i="25"/>
  <c r="C317" i="25"/>
  <c r="C318" i="25"/>
  <c r="C319" i="25"/>
  <c r="C320" i="25"/>
  <c r="C321" i="25"/>
  <c r="C322" i="25"/>
  <c r="C323" i="25"/>
  <c r="C324" i="25"/>
  <c r="C325" i="25"/>
  <c r="C326" i="25"/>
  <c r="C327" i="25"/>
  <c r="C328" i="25"/>
  <c r="C329" i="25"/>
  <c r="C330" i="25"/>
  <c r="C331" i="25"/>
  <c r="C332" i="25"/>
  <c r="C333" i="25"/>
  <c r="C334" i="25"/>
  <c r="C335" i="25"/>
  <c r="C336" i="25"/>
  <c r="C337" i="25"/>
  <c r="C338" i="25"/>
  <c r="C339" i="25"/>
  <c r="C340" i="25"/>
  <c r="C341" i="25"/>
  <c r="C342" i="25"/>
  <c r="C343" i="25"/>
  <c r="C344" i="25"/>
  <c r="C345" i="25"/>
  <c r="C4" i="25"/>
  <c r="H4" i="26" l="1"/>
  <c r="H83" i="16"/>
  <c r="I83" i="16"/>
  <c r="J262" i="18"/>
  <c r="J204" i="18"/>
  <c r="I204" i="18" s="1"/>
  <c r="L204" i="18" s="1"/>
  <c r="J71" i="18"/>
  <c r="I71" i="18" s="1"/>
  <c r="L71" i="18" s="1"/>
  <c r="J18" i="18"/>
  <c r="I13" i="18"/>
  <c r="J8" i="18"/>
  <c r="I8" i="18" s="1"/>
  <c r="L8" i="18" s="1"/>
  <c r="I4" i="18"/>
  <c r="J4" i="18"/>
  <c r="J5" i="18"/>
  <c r="I5" i="18" s="1"/>
  <c r="L5" i="18" s="1"/>
  <c r="J6" i="18"/>
  <c r="I6" i="18" s="1"/>
  <c r="L6" i="18" s="1"/>
  <c r="I7" i="18"/>
  <c r="L7" i="18" s="1"/>
  <c r="J7" i="18"/>
  <c r="I9" i="18"/>
  <c r="L9" i="18" s="1"/>
  <c r="J9" i="18"/>
  <c r="I10" i="18"/>
  <c r="L10" i="18" s="1"/>
  <c r="J10" i="18"/>
  <c r="I11" i="18"/>
  <c r="L11" i="18" s="1"/>
  <c r="J11" i="18"/>
  <c r="J12" i="18"/>
  <c r="I12" i="18" s="1"/>
  <c r="L12" i="18" s="1"/>
  <c r="J13" i="18"/>
  <c r="J14" i="18"/>
  <c r="I14" i="18" s="1"/>
  <c r="L14" i="18" s="1"/>
  <c r="J15" i="18"/>
  <c r="I15" i="18" s="1"/>
  <c r="L15" i="18" s="1"/>
  <c r="I16" i="18"/>
  <c r="L16" i="18" s="1"/>
  <c r="J16" i="18"/>
  <c r="J17" i="18"/>
  <c r="I17" i="18" s="1"/>
  <c r="L17" i="18" s="1"/>
  <c r="I18" i="18"/>
  <c r="L18" i="18" s="1"/>
  <c r="I19" i="18"/>
  <c r="L19" i="18" s="1"/>
  <c r="J19" i="18"/>
  <c r="J20" i="18"/>
  <c r="I20" i="18" s="1"/>
  <c r="L20" i="18" s="1"/>
  <c r="J21" i="18"/>
  <c r="I21" i="18" s="1"/>
  <c r="L21" i="18" s="1"/>
  <c r="J22" i="18"/>
  <c r="I22" i="18" s="1"/>
  <c r="L22" i="18" s="1"/>
  <c r="I23" i="18"/>
  <c r="L23" i="18" s="1"/>
  <c r="J23" i="18"/>
  <c r="I24" i="18"/>
  <c r="L24" i="18" s="1"/>
  <c r="J24" i="18"/>
  <c r="J25" i="18"/>
  <c r="I25" i="18" s="1"/>
  <c r="L25" i="18" s="1"/>
  <c r="I26" i="18"/>
  <c r="J26" i="18"/>
  <c r="L26" i="18"/>
  <c r="J27" i="18"/>
  <c r="I27" i="18" s="1"/>
  <c r="L27" i="18" s="1"/>
  <c r="J28" i="18"/>
  <c r="I28" i="18" s="1"/>
  <c r="L28" i="18" s="1"/>
  <c r="J29" i="18"/>
  <c r="I29" i="18" s="1"/>
  <c r="L29" i="18" s="1"/>
  <c r="J30" i="18"/>
  <c r="I30" i="18" s="1"/>
  <c r="L30" i="18" s="1"/>
  <c r="J31" i="18"/>
  <c r="I31" i="18" s="1"/>
  <c r="L31" i="18" s="1"/>
  <c r="J32" i="18"/>
  <c r="I32" i="18" s="1"/>
  <c r="L32" i="18" s="1"/>
  <c r="J33" i="18"/>
  <c r="I33" i="18" s="1"/>
  <c r="L33" i="18" s="1"/>
  <c r="I34" i="18"/>
  <c r="L34" i="18" s="1"/>
  <c r="J34" i="18"/>
  <c r="I35" i="18"/>
  <c r="J35" i="18"/>
  <c r="L35" i="18"/>
  <c r="J36" i="18"/>
  <c r="I36" i="18" s="1"/>
  <c r="L36" i="18" s="1"/>
  <c r="J37" i="18"/>
  <c r="I37" i="18" s="1"/>
  <c r="L37" i="18" s="1"/>
  <c r="J38" i="18"/>
  <c r="I38" i="18" s="1"/>
  <c r="L38" i="18" s="1"/>
  <c r="I39" i="18"/>
  <c r="L39" i="18" s="1"/>
  <c r="J39" i="18"/>
  <c r="I40" i="18"/>
  <c r="L40" i="18" s="1"/>
  <c r="J40" i="18"/>
  <c r="I41" i="18"/>
  <c r="L41" i="18" s="1"/>
  <c r="J41" i="18"/>
  <c r="J42" i="18"/>
  <c r="I42" i="18" s="1"/>
  <c r="L42" i="18" s="1"/>
  <c r="J43" i="18"/>
  <c r="I43" i="18" s="1"/>
  <c r="L43" i="18" s="1"/>
  <c r="J44" i="18"/>
  <c r="I44" i="18" s="1"/>
  <c r="L44" i="18" s="1"/>
  <c r="J45" i="18"/>
  <c r="I45" i="18" s="1"/>
  <c r="L45" i="18" s="1"/>
  <c r="J46" i="18"/>
  <c r="I46" i="18" s="1"/>
  <c r="L46" i="18" s="1"/>
  <c r="I47" i="18"/>
  <c r="L47" i="18" s="1"/>
  <c r="J47" i="18"/>
  <c r="J48" i="18"/>
  <c r="I48" i="18" s="1"/>
  <c r="L48" i="18" s="1"/>
  <c r="J49" i="18"/>
  <c r="I49" i="18" s="1"/>
  <c r="L49" i="18" s="1"/>
  <c r="J50" i="18"/>
  <c r="I50" i="18" s="1"/>
  <c r="L50" i="18" s="1"/>
  <c r="I51" i="18"/>
  <c r="J51" i="18"/>
  <c r="L51" i="18"/>
  <c r="J52" i="18"/>
  <c r="I52" i="18" s="1"/>
  <c r="L52" i="18" s="1"/>
  <c r="J53" i="18"/>
  <c r="I53" i="18" s="1"/>
  <c r="L53" i="18" s="1"/>
  <c r="J54" i="18"/>
  <c r="I54" i="18" s="1"/>
  <c r="L54" i="18" s="1"/>
  <c r="J55" i="18"/>
  <c r="I55" i="18" s="1"/>
  <c r="L55" i="18" s="1"/>
  <c r="I56" i="18"/>
  <c r="L56" i="18" s="1"/>
  <c r="J56" i="18"/>
  <c r="J57" i="18"/>
  <c r="I57" i="18" s="1"/>
  <c r="L57" i="18" s="1"/>
  <c r="J58" i="18"/>
  <c r="I58" i="18" s="1"/>
  <c r="L58" i="18" s="1"/>
  <c r="J59" i="18"/>
  <c r="I59" i="18" s="1"/>
  <c r="L59" i="18" s="1"/>
  <c r="J60" i="18"/>
  <c r="I60" i="18" s="1"/>
  <c r="L60" i="18" s="1"/>
  <c r="J61" i="18"/>
  <c r="I61" i="18" s="1"/>
  <c r="L61" i="18" s="1"/>
  <c r="J62" i="18"/>
  <c r="I62" i="18" s="1"/>
  <c r="L62" i="18" s="1"/>
  <c r="J63" i="18"/>
  <c r="I63" i="18" s="1"/>
  <c r="L63" i="18" s="1"/>
  <c r="J64" i="18"/>
  <c r="I64" i="18" s="1"/>
  <c r="L64" i="18" s="1"/>
  <c r="I65" i="18"/>
  <c r="L65" i="18" s="1"/>
  <c r="J65" i="18"/>
  <c r="J66" i="18"/>
  <c r="I66" i="18" s="1"/>
  <c r="L66" i="18" s="1"/>
  <c r="I67" i="18"/>
  <c r="L67" i="18" s="1"/>
  <c r="J67" i="18"/>
  <c r="J68" i="18"/>
  <c r="I68" i="18" s="1"/>
  <c r="L68" i="18" s="1"/>
  <c r="J69" i="18"/>
  <c r="I69" i="18" s="1"/>
  <c r="L69" i="18" s="1"/>
  <c r="J70" i="18"/>
  <c r="I70" i="18" s="1"/>
  <c r="L70" i="18" s="1"/>
  <c r="I72" i="18"/>
  <c r="L72" i="18" s="1"/>
  <c r="J72" i="18"/>
  <c r="I73" i="18"/>
  <c r="L73" i="18" s="1"/>
  <c r="J73" i="18"/>
  <c r="J74" i="18"/>
  <c r="I74" i="18" s="1"/>
  <c r="L74" i="18" s="1"/>
  <c r="J75" i="18"/>
  <c r="I75" i="18" s="1"/>
  <c r="L75" i="18" s="1"/>
  <c r="J76" i="18"/>
  <c r="I76" i="18" s="1"/>
  <c r="L76" i="18" s="1"/>
  <c r="J77" i="18"/>
  <c r="I77" i="18" s="1"/>
  <c r="L77" i="18" s="1"/>
  <c r="J78" i="18"/>
  <c r="I78" i="18" s="1"/>
  <c r="L78" i="18" s="1"/>
  <c r="J79" i="18"/>
  <c r="I79" i="18" s="1"/>
  <c r="L79" i="18" s="1"/>
  <c r="I80" i="18"/>
  <c r="L80" i="18" s="1"/>
  <c r="J80" i="18"/>
  <c r="I81" i="18"/>
  <c r="L81" i="18" s="1"/>
  <c r="J81" i="18"/>
  <c r="I82" i="18"/>
  <c r="L82" i="18" s="1"/>
  <c r="J82" i="18"/>
  <c r="I83" i="18"/>
  <c r="L83" i="18" s="1"/>
  <c r="J83" i="18"/>
  <c r="J84" i="18"/>
  <c r="I84" i="18" s="1"/>
  <c r="L84" i="18" s="1"/>
  <c r="J85" i="18"/>
  <c r="I85" i="18" s="1"/>
  <c r="L85" i="18" s="1"/>
  <c r="J86" i="18"/>
  <c r="I86" i="18" s="1"/>
  <c r="L86" i="18" s="1"/>
  <c r="J87" i="18"/>
  <c r="I87" i="18" s="1"/>
  <c r="L87" i="18" s="1"/>
  <c r="J88" i="18"/>
  <c r="I88" i="18" s="1"/>
  <c r="L88" i="18" s="1"/>
  <c r="I89" i="18"/>
  <c r="L89" i="18" s="1"/>
  <c r="J89" i="18"/>
  <c r="I90" i="18"/>
  <c r="J90" i="18"/>
  <c r="L90" i="18"/>
  <c r="J91" i="18"/>
  <c r="I91" i="18" s="1"/>
  <c r="L91" i="18" s="1"/>
  <c r="J92" i="18"/>
  <c r="I92" i="18" s="1"/>
  <c r="L92" i="18" s="1"/>
  <c r="J93" i="18"/>
  <c r="I93" i="18" s="1"/>
  <c r="L93" i="18" s="1"/>
  <c r="J94" i="18"/>
  <c r="I94" i="18" s="1"/>
  <c r="L94" i="18" s="1"/>
  <c r="J95" i="18"/>
  <c r="I95" i="18" s="1"/>
  <c r="L95" i="18" s="1"/>
  <c r="I96" i="18"/>
  <c r="L96" i="18" s="1"/>
  <c r="J96" i="18"/>
  <c r="J97" i="18"/>
  <c r="I97" i="18" s="1"/>
  <c r="L97" i="18" s="1"/>
  <c r="I98" i="18"/>
  <c r="J98" i="18"/>
  <c r="L98" i="18"/>
  <c r="J99" i="18"/>
  <c r="I99" i="18" s="1"/>
  <c r="L99" i="18" s="1"/>
  <c r="J100" i="18"/>
  <c r="I100" i="18" s="1"/>
  <c r="L100" i="18" s="1"/>
  <c r="J101" i="18"/>
  <c r="I101" i="18" s="1"/>
  <c r="L101" i="18" s="1"/>
  <c r="J102" i="18"/>
  <c r="I102" i="18" s="1"/>
  <c r="L102" i="18" s="1"/>
  <c r="J103" i="18"/>
  <c r="I103" i="18" s="1"/>
  <c r="L103" i="18" s="1"/>
  <c r="I104" i="18"/>
  <c r="L104" i="18" s="1"/>
  <c r="J104" i="18"/>
  <c r="I105" i="18"/>
  <c r="L105" i="18" s="1"/>
  <c r="J105" i="18"/>
  <c r="J106" i="18"/>
  <c r="I106" i="18" s="1"/>
  <c r="L106" i="18" s="1"/>
  <c r="J107" i="18"/>
  <c r="I107" i="18" s="1"/>
  <c r="L107" i="18" s="1"/>
  <c r="J108" i="18"/>
  <c r="I108" i="18" s="1"/>
  <c r="L108" i="18" s="1"/>
  <c r="J109" i="18"/>
  <c r="I109" i="18" s="1"/>
  <c r="L109" i="18" s="1"/>
  <c r="J110" i="18"/>
  <c r="I110" i="18" s="1"/>
  <c r="L110" i="18" s="1"/>
  <c r="J111" i="18"/>
  <c r="I111" i="18" s="1"/>
  <c r="L111" i="18" s="1"/>
  <c r="I112" i="18"/>
  <c r="L112" i="18" s="1"/>
  <c r="J112" i="18"/>
  <c r="I113" i="18"/>
  <c r="L113" i="18" s="1"/>
  <c r="J113" i="18"/>
  <c r="I114" i="18"/>
  <c r="L114" i="18" s="1"/>
  <c r="J114" i="18"/>
  <c r="I115" i="18"/>
  <c r="L115" i="18" s="1"/>
  <c r="J115" i="18"/>
  <c r="J116" i="18"/>
  <c r="I116" i="18" s="1"/>
  <c r="L116" i="18" s="1"/>
  <c r="J117" i="18"/>
  <c r="I117" i="18" s="1"/>
  <c r="L117" i="18" s="1"/>
  <c r="J118" i="18"/>
  <c r="I118" i="18" s="1"/>
  <c r="L118" i="18" s="1"/>
  <c r="J119" i="18"/>
  <c r="I119" i="18" s="1"/>
  <c r="L119" i="18" s="1"/>
  <c r="J120" i="18"/>
  <c r="I120" i="18" s="1"/>
  <c r="L120" i="18" s="1"/>
  <c r="I121" i="18"/>
  <c r="L121" i="18" s="1"/>
  <c r="J121" i="18"/>
  <c r="I122" i="18"/>
  <c r="J122" i="18"/>
  <c r="L122" i="18"/>
  <c r="J123" i="18"/>
  <c r="I123" i="18" s="1"/>
  <c r="L123" i="18" s="1"/>
  <c r="J124" i="18"/>
  <c r="I124" i="18" s="1"/>
  <c r="L124" i="18" s="1"/>
  <c r="J125" i="18"/>
  <c r="I125" i="18" s="1"/>
  <c r="L125" i="18" s="1"/>
  <c r="J126" i="18"/>
  <c r="I126" i="18" s="1"/>
  <c r="L126" i="18" s="1"/>
  <c r="J127" i="18"/>
  <c r="I127" i="18" s="1"/>
  <c r="L127" i="18" s="1"/>
  <c r="I128" i="18"/>
  <c r="L128" i="18" s="1"/>
  <c r="J128" i="18"/>
  <c r="J129" i="18"/>
  <c r="I129" i="18" s="1"/>
  <c r="L129" i="18" s="1"/>
  <c r="I130" i="18"/>
  <c r="J130" i="18"/>
  <c r="L130" i="18"/>
  <c r="J131" i="18"/>
  <c r="I131" i="18" s="1"/>
  <c r="L131" i="18" s="1"/>
  <c r="J132" i="18"/>
  <c r="I132" i="18" s="1"/>
  <c r="L132" i="18" s="1"/>
  <c r="J133" i="18"/>
  <c r="I133" i="18" s="1"/>
  <c r="L133" i="18" s="1"/>
  <c r="J134" i="18"/>
  <c r="I134" i="18" s="1"/>
  <c r="L134" i="18" s="1"/>
  <c r="J135" i="18"/>
  <c r="I135" i="18" s="1"/>
  <c r="L135" i="18" s="1"/>
  <c r="I136" i="18"/>
  <c r="L136" i="18" s="1"/>
  <c r="J136" i="18"/>
  <c r="I137" i="18"/>
  <c r="L137" i="18" s="1"/>
  <c r="J137" i="18"/>
  <c r="J138" i="18"/>
  <c r="I138" i="18" s="1"/>
  <c r="L138" i="18" s="1"/>
  <c r="J139" i="18"/>
  <c r="I139" i="18" s="1"/>
  <c r="L139" i="18" s="1"/>
  <c r="J140" i="18"/>
  <c r="I140" i="18" s="1"/>
  <c r="L140" i="18" s="1"/>
  <c r="J141" i="18"/>
  <c r="I141" i="18" s="1"/>
  <c r="L141" i="18" s="1"/>
  <c r="J142" i="18"/>
  <c r="I142" i="18" s="1"/>
  <c r="L142" i="18" s="1"/>
  <c r="J143" i="18"/>
  <c r="I143" i="18" s="1"/>
  <c r="L143" i="18" s="1"/>
  <c r="I144" i="18"/>
  <c r="L144" i="18" s="1"/>
  <c r="J144" i="18"/>
  <c r="I145" i="18"/>
  <c r="L145" i="18" s="1"/>
  <c r="J145" i="18"/>
  <c r="I146" i="18"/>
  <c r="L146" i="18" s="1"/>
  <c r="J146" i="18"/>
  <c r="J147" i="18"/>
  <c r="I147" i="18" s="1"/>
  <c r="L147" i="18" s="1"/>
  <c r="J148" i="18"/>
  <c r="I148" i="18" s="1"/>
  <c r="L148" i="18" s="1"/>
  <c r="J149" i="18"/>
  <c r="I149" i="18" s="1"/>
  <c r="L149" i="18" s="1"/>
  <c r="J150" i="18"/>
  <c r="I150" i="18" s="1"/>
  <c r="L150" i="18" s="1"/>
  <c r="J151" i="18"/>
  <c r="I151" i="18" s="1"/>
  <c r="L151" i="18" s="1"/>
  <c r="J152" i="18"/>
  <c r="I152" i="18" s="1"/>
  <c r="L152" i="18" s="1"/>
  <c r="I153" i="18"/>
  <c r="L153" i="18" s="1"/>
  <c r="J153" i="18"/>
  <c r="I154" i="18"/>
  <c r="J154" i="18"/>
  <c r="L154" i="18"/>
  <c r="J155" i="18"/>
  <c r="I155" i="18" s="1"/>
  <c r="L155" i="18" s="1"/>
  <c r="J156" i="18"/>
  <c r="I156" i="18" s="1"/>
  <c r="L156" i="18" s="1"/>
  <c r="J157" i="18"/>
  <c r="I157" i="18" s="1"/>
  <c r="L157" i="18" s="1"/>
  <c r="J158" i="18"/>
  <c r="I158" i="18" s="1"/>
  <c r="L158" i="18" s="1"/>
  <c r="J159" i="18"/>
  <c r="I159" i="18" s="1"/>
  <c r="L159" i="18" s="1"/>
  <c r="I160" i="18"/>
  <c r="L160" i="18" s="1"/>
  <c r="J160" i="18"/>
  <c r="J161" i="18"/>
  <c r="I161" i="18" s="1"/>
  <c r="L161" i="18" s="1"/>
  <c r="I162" i="18"/>
  <c r="J162" i="18"/>
  <c r="L162" i="18"/>
  <c r="J163" i="18"/>
  <c r="I163" i="18" s="1"/>
  <c r="L163" i="18" s="1"/>
  <c r="J164" i="18"/>
  <c r="I164" i="18" s="1"/>
  <c r="L164" i="18" s="1"/>
  <c r="J165" i="18"/>
  <c r="I165" i="18" s="1"/>
  <c r="L165" i="18" s="1"/>
  <c r="J166" i="18"/>
  <c r="I166" i="18" s="1"/>
  <c r="L166" i="18" s="1"/>
  <c r="J167" i="18"/>
  <c r="I167" i="18" s="1"/>
  <c r="L167" i="18" s="1"/>
  <c r="I168" i="18"/>
  <c r="L168" i="18" s="1"/>
  <c r="J168" i="18"/>
  <c r="I169" i="18"/>
  <c r="L169" i="18" s="1"/>
  <c r="J169" i="18"/>
  <c r="J170" i="18"/>
  <c r="I170" i="18" s="1"/>
  <c r="L170" i="18" s="1"/>
  <c r="J171" i="18"/>
  <c r="I171" i="18" s="1"/>
  <c r="L171" i="18" s="1"/>
  <c r="J172" i="18"/>
  <c r="I172" i="18" s="1"/>
  <c r="L172" i="18" s="1"/>
  <c r="J173" i="18"/>
  <c r="I173" i="18" s="1"/>
  <c r="L173" i="18" s="1"/>
  <c r="J174" i="18"/>
  <c r="I174" i="18" s="1"/>
  <c r="L174" i="18" s="1"/>
  <c r="J175" i="18"/>
  <c r="I175" i="18" s="1"/>
  <c r="L175" i="18" s="1"/>
  <c r="I176" i="18"/>
  <c r="L176" i="18" s="1"/>
  <c r="J176" i="18"/>
  <c r="I177" i="18"/>
  <c r="L177" i="18" s="1"/>
  <c r="J177" i="18"/>
  <c r="I178" i="18"/>
  <c r="L178" i="18" s="1"/>
  <c r="J178" i="18"/>
  <c r="J179" i="18"/>
  <c r="I179" i="18" s="1"/>
  <c r="L179" i="18" s="1"/>
  <c r="J180" i="18"/>
  <c r="I180" i="18" s="1"/>
  <c r="L180" i="18" s="1"/>
  <c r="J181" i="18"/>
  <c r="I181" i="18" s="1"/>
  <c r="L181" i="18" s="1"/>
  <c r="J182" i="18"/>
  <c r="I182" i="18" s="1"/>
  <c r="L182" i="18" s="1"/>
  <c r="J183" i="18"/>
  <c r="I183" i="18" s="1"/>
  <c r="L183" i="18" s="1"/>
  <c r="J184" i="18"/>
  <c r="I184" i="18" s="1"/>
  <c r="L184" i="18" s="1"/>
  <c r="I185" i="18"/>
  <c r="L185" i="18" s="1"/>
  <c r="J185" i="18"/>
  <c r="I186" i="18"/>
  <c r="J186" i="18"/>
  <c r="L186" i="18"/>
  <c r="J187" i="18"/>
  <c r="I187" i="18" s="1"/>
  <c r="L187" i="18" s="1"/>
  <c r="J188" i="18"/>
  <c r="I188" i="18" s="1"/>
  <c r="L188" i="18" s="1"/>
  <c r="J189" i="18"/>
  <c r="I189" i="18" s="1"/>
  <c r="L189" i="18" s="1"/>
  <c r="J190" i="18"/>
  <c r="I190" i="18" s="1"/>
  <c r="L190" i="18" s="1"/>
  <c r="J191" i="18"/>
  <c r="I191" i="18" s="1"/>
  <c r="L191" i="18" s="1"/>
  <c r="I192" i="18"/>
  <c r="L192" i="18" s="1"/>
  <c r="J192" i="18"/>
  <c r="J193" i="18"/>
  <c r="I193" i="18" s="1"/>
  <c r="L193" i="18" s="1"/>
  <c r="I194" i="18"/>
  <c r="J194" i="18"/>
  <c r="L194" i="18"/>
  <c r="J195" i="18"/>
  <c r="I195" i="18" s="1"/>
  <c r="L195" i="18" s="1"/>
  <c r="J196" i="18"/>
  <c r="I196" i="18" s="1"/>
  <c r="L196" i="18" s="1"/>
  <c r="J197" i="18"/>
  <c r="I197" i="18" s="1"/>
  <c r="L197" i="18" s="1"/>
  <c r="J198" i="18"/>
  <c r="I198" i="18" s="1"/>
  <c r="L198" i="18" s="1"/>
  <c r="J199" i="18"/>
  <c r="I199" i="18" s="1"/>
  <c r="L199" i="18" s="1"/>
  <c r="I200" i="18"/>
  <c r="L200" i="18" s="1"/>
  <c r="J200" i="18"/>
  <c r="I201" i="18"/>
  <c r="L201" i="18" s="1"/>
  <c r="J201" i="18"/>
  <c r="J202" i="18"/>
  <c r="I202" i="18" s="1"/>
  <c r="L202" i="18" s="1"/>
  <c r="J203" i="18"/>
  <c r="I203" i="18" s="1"/>
  <c r="L203" i="18" s="1"/>
  <c r="J205" i="18"/>
  <c r="I205" i="18" s="1"/>
  <c r="L205" i="18" s="1"/>
  <c r="J206" i="18"/>
  <c r="I206" i="18" s="1"/>
  <c r="L206" i="18" s="1"/>
  <c r="J207" i="18"/>
  <c r="I207" i="18" s="1"/>
  <c r="L207" i="18" s="1"/>
  <c r="J208" i="18"/>
  <c r="I208" i="18" s="1"/>
  <c r="L208" i="18" s="1"/>
  <c r="J209" i="18"/>
  <c r="I209" i="18" s="1"/>
  <c r="L209" i="18" s="1"/>
  <c r="J210" i="18"/>
  <c r="I210" i="18" s="1"/>
  <c r="L210" i="18" s="1"/>
  <c r="J211" i="18"/>
  <c r="I211" i="18" s="1"/>
  <c r="L211" i="18" s="1"/>
  <c r="J212" i="18"/>
  <c r="I212" i="18" s="1"/>
  <c r="L212" i="18" s="1"/>
  <c r="J213" i="18"/>
  <c r="I213" i="18" s="1"/>
  <c r="L213" i="18" s="1"/>
  <c r="J214" i="18"/>
  <c r="I214" i="18" s="1"/>
  <c r="L214" i="18" s="1"/>
  <c r="J215" i="18"/>
  <c r="I215" i="18" s="1"/>
  <c r="L215" i="18" s="1"/>
  <c r="J216" i="18"/>
  <c r="I216" i="18" s="1"/>
  <c r="L216" i="18" s="1"/>
  <c r="J217" i="18"/>
  <c r="I217" i="18" s="1"/>
  <c r="L217" i="18" s="1"/>
  <c r="J218" i="18"/>
  <c r="I218" i="18" s="1"/>
  <c r="L218" i="18" s="1"/>
  <c r="I219" i="18"/>
  <c r="L219" i="18" s="1"/>
  <c r="J219" i="18"/>
  <c r="J220" i="18"/>
  <c r="I220" i="18" s="1"/>
  <c r="L220" i="18" s="1"/>
  <c r="J221" i="18"/>
  <c r="I221" i="18" s="1"/>
  <c r="L221" i="18" s="1"/>
  <c r="J222" i="18"/>
  <c r="I222" i="18" s="1"/>
  <c r="L222" i="18" s="1"/>
  <c r="J223" i="18"/>
  <c r="I223" i="18" s="1"/>
  <c r="L223" i="18" s="1"/>
  <c r="J224" i="18"/>
  <c r="I224" i="18" s="1"/>
  <c r="L224" i="18" s="1"/>
  <c r="J225" i="18"/>
  <c r="I225" i="18" s="1"/>
  <c r="L225" i="18" s="1"/>
  <c r="J226" i="18"/>
  <c r="I226" i="18" s="1"/>
  <c r="L226" i="18" s="1"/>
  <c r="I227" i="18"/>
  <c r="J227" i="18"/>
  <c r="L227" i="18"/>
  <c r="J228" i="18"/>
  <c r="I228" i="18" s="1"/>
  <c r="L228" i="18" s="1"/>
  <c r="J229" i="18"/>
  <c r="I229" i="18" s="1"/>
  <c r="L229" i="18" s="1"/>
  <c r="J230" i="18"/>
  <c r="I230" i="18" s="1"/>
  <c r="L230" i="18" s="1"/>
  <c r="J231" i="18"/>
  <c r="I231" i="18" s="1"/>
  <c r="L231" i="18" s="1"/>
  <c r="J232" i="18"/>
  <c r="I232" i="18" s="1"/>
  <c r="L232" i="18" s="1"/>
  <c r="J233" i="18"/>
  <c r="I233" i="18" s="1"/>
  <c r="L233" i="18" s="1"/>
  <c r="J234" i="18"/>
  <c r="I234" i="18" s="1"/>
  <c r="L234" i="18" s="1"/>
  <c r="I235" i="18"/>
  <c r="J235" i="18"/>
  <c r="L235" i="18"/>
  <c r="J236" i="18"/>
  <c r="I236" i="18" s="1"/>
  <c r="L236" i="18" s="1"/>
  <c r="J237" i="18"/>
  <c r="I237" i="18" s="1"/>
  <c r="L237" i="18" s="1"/>
  <c r="J238" i="18"/>
  <c r="I238" i="18" s="1"/>
  <c r="L238" i="18" s="1"/>
  <c r="J239" i="18"/>
  <c r="I239" i="18" s="1"/>
  <c r="L239" i="18" s="1"/>
  <c r="J240" i="18"/>
  <c r="I240" i="18" s="1"/>
  <c r="L240" i="18" s="1"/>
  <c r="J241" i="18"/>
  <c r="I241" i="18" s="1"/>
  <c r="L241" i="18" s="1"/>
  <c r="J242" i="18"/>
  <c r="I242" i="18" s="1"/>
  <c r="L242" i="18" s="1"/>
  <c r="J243" i="18"/>
  <c r="I243" i="18" s="1"/>
  <c r="L243" i="18" s="1"/>
  <c r="J244" i="18"/>
  <c r="I244" i="18" s="1"/>
  <c r="L244" i="18" s="1"/>
  <c r="J245" i="18"/>
  <c r="I245" i="18" s="1"/>
  <c r="L245" i="18" s="1"/>
  <c r="J246" i="18"/>
  <c r="I246" i="18" s="1"/>
  <c r="L246" i="18" s="1"/>
  <c r="J247" i="18"/>
  <c r="I247" i="18" s="1"/>
  <c r="L247" i="18" s="1"/>
  <c r="J248" i="18"/>
  <c r="I248" i="18" s="1"/>
  <c r="L248" i="18" s="1"/>
  <c r="I249" i="18"/>
  <c r="L249" i="18" s="1"/>
  <c r="J249" i="18"/>
  <c r="I250" i="18"/>
  <c r="J250" i="18"/>
  <c r="L250" i="18"/>
  <c r="J251" i="18"/>
  <c r="I251" i="18" s="1"/>
  <c r="L251" i="18" s="1"/>
  <c r="J252" i="18"/>
  <c r="I252" i="18" s="1"/>
  <c r="L252" i="18" s="1"/>
  <c r="J253" i="18"/>
  <c r="I253" i="18" s="1"/>
  <c r="L253" i="18" s="1"/>
  <c r="J254" i="18"/>
  <c r="I254" i="18" s="1"/>
  <c r="L254" i="18" s="1"/>
  <c r="J255" i="18"/>
  <c r="I255" i="18" s="1"/>
  <c r="L255" i="18" s="1"/>
  <c r="J256" i="18"/>
  <c r="I256" i="18" s="1"/>
  <c r="L256" i="18" s="1"/>
  <c r="I257" i="18"/>
  <c r="L257" i="18" s="1"/>
  <c r="J257" i="18"/>
  <c r="J258" i="18"/>
  <c r="I258" i="18" s="1"/>
  <c r="L258" i="18" s="1"/>
  <c r="J259" i="18"/>
  <c r="I259" i="18" s="1"/>
  <c r="L259" i="18" s="1"/>
  <c r="J260" i="18"/>
  <c r="I260" i="18" s="1"/>
  <c r="L260" i="18" s="1"/>
  <c r="J261" i="18"/>
  <c r="I261" i="18" s="1"/>
  <c r="L261" i="18" s="1"/>
  <c r="I262" i="18"/>
  <c r="L262" i="18" s="1"/>
  <c r="J263" i="18"/>
  <c r="I263" i="18" s="1"/>
  <c r="L263" i="18" s="1"/>
  <c r="J264" i="18"/>
  <c r="I264" i="18" s="1"/>
  <c r="L264" i="18" s="1"/>
  <c r="J265" i="18"/>
  <c r="I265" i="18" s="1"/>
  <c r="L265" i="18" s="1"/>
  <c r="J266" i="18"/>
  <c r="I266" i="18" s="1"/>
  <c r="L266" i="18" s="1"/>
  <c r="J267" i="18"/>
  <c r="I267" i="18" s="1"/>
  <c r="L267" i="18" s="1"/>
  <c r="J268" i="18"/>
  <c r="I268" i="18" s="1"/>
  <c r="L268" i="18" s="1"/>
  <c r="J269" i="18"/>
  <c r="I269" i="18" s="1"/>
  <c r="L269" i="18" s="1"/>
  <c r="J270" i="18"/>
  <c r="I270" i="18" s="1"/>
  <c r="L270" i="18" s="1"/>
  <c r="J271" i="18"/>
  <c r="I271" i="18" s="1"/>
  <c r="L271" i="18" s="1"/>
  <c r="J272" i="18"/>
  <c r="I272" i="18" s="1"/>
  <c r="L272" i="18" s="1"/>
  <c r="J273" i="18"/>
  <c r="I273" i="18" s="1"/>
  <c r="L273" i="18" s="1"/>
  <c r="J274" i="18"/>
  <c r="I274" i="18" s="1"/>
  <c r="L274" i="18" s="1"/>
  <c r="J275" i="18"/>
  <c r="I275" i="18" s="1"/>
  <c r="L275" i="18" s="1"/>
  <c r="J276" i="18"/>
  <c r="I276" i="18" s="1"/>
  <c r="L276" i="18" s="1"/>
  <c r="J277" i="18"/>
  <c r="I277" i="18" s="1"/>
  <c r="L277" i="18" s="1"/>
  <c r="J278" i="18"/>
  <c r="I278" i="18" s="1"/>
  <c r="L278" i="18" s="1"/>
  <c r="J279" i="18"/>
  <c r="I279" i="18" s="1"/>
  <c r="L279" i="18" s="1"/>
  <c r="J280" i="18"/>
  <c r="I280" i="18" s="1"/>
  <c r="L280" i="18" s="1"/>
  <c r="J281" i="18"/>
  <c r="I281" i="18" s="1"/>
  <c r="L281" i="18" s="1"/>
  <c r="J282" i="18"/>
  <c r="I282" i="18" s="1"/>
  <c r="L282" i="18" s="1"/>
  <c r="J283" i="18"/>
  <c r="I283" i="18" s="1"/>
  <c r="L283" i="18" s="1"/>
  <c r="J284" i="18"/>
  <c r="I284" i="18" s="1"/>
  <c r="L284" i="18" s="1"/>
  <c r="J285" i="18"/>
  <c r="I285" i="18" s="1"/>
  <c r="L285" i="18" s="1"/>
  <c r="J286" i="18"/>
  <c r="I286" i="18" s="1"/>
  <c r="L286" i="18" s="1"/>
  <c r="J287" i="18"/>
  <c r="I287" i="18" s="1"/>
  <c r="L287" i="18" s="1"/>
  <c r="J288" i="18"/>
  <c r="I288" i="18" s="1"/>
  <c r="L288" i="18" s="1"/>
  <c r="J289" i="18"/>
  <c r="I289" i="18" s="1"/>
  <c r="L289" i="18" s="1"/>
  <c r="I290" i="18"/>
  <c r="L290" i="18" s="1"/>
  <c r="J290" i="18"/>
  <c r="I291" i="18"/>
  <c r="J291" i="18"/>
  <c r="L291" i="18"/>
  <c r="J292" i="18"/>
  <c r="I292" i="18" s="1"/>
  <c r="L292" i="18" s="1"/>
  <c r="J293" i="18"/>
  <c r="I293" i="18" s="1"/>
  <c r="L293" i="18" s="1"/>
  <c r="J294" i="18"/>
  <c r="I294" i="18" s="1"/>
  <c r="L294" i="18" s="1"/>
  <c r="J295" i="18"/>
  <c r="I295" i="18" s="1"/>
  <c r="L295" i="18" s="1"/>
  <c r="J296" i="18"/>
  <c r="I296" i="18" s="1"/>
  <c r="L296" i="18" s="1"/>
  <c r="I297" i="18"/>
  <c r="L297" i="18" s="1"/>
  <c r="J297" i="18"/>
  <c r="I298" i="18"/>
  <c r="L298" i="18" s="1"/>
  <c r="J298" i="18"/>
  <c r="J299" i="18"/>
  <c r="I299" i="18" s="1"/>
  <c r="L299" i="18" s="1"/>
  <c r="J300" i="18"/>
  <c r="I300" i="18" s="1"/>
  <c r="L300" i="18" s="1"/>
  <c r="J301" i="18"/>
  <c r="I301" i="18" s="1"/>
  <c r="L301" i="18" s="1"/>
  <c r="J302" i="18"/>
  <c r="I302" i="18" s="1"/>
  <c r="L302" i="18" s="1"/>
  <c r="J303" i="18"/>
  <c r="I303" i="18" s="1"/>
  <c r="L303" i="18" s="1"/>
  <c r="J304" i="18"/>
  <c r="I304" i="18" s="1"/>
  <c r="L304" i="18" s="1"/>
  <c r="J305" i="18"/>
  <c r="I305" i="18" s="1"/>
  <c r="L305" i="18" s="1"/>
  <c r="J306" i="18"/>
  <c r="I306" i="18" s="1"/>
  <c r="L306" i="18" s="1"/>
  <c r="I307" i="18"/>
  <c r="L307" i="18" s="1"/>
  <c r="J307" i="18"/>
  <c r="J308" i="18"/>
  <c r="I308" i="18" s="1"/>
  <c r="L308" i="18" s="1"/>
  <c r="J309" i="18"/>
  <c r="I309" i="18" s="1"/>
  <c r="L309" i="18" s="1"/>
  <c r="J310" i="18"/>
  <c r="I310" i="18" s="1"/>
  <c r="L310" i="18" s="1"/>
  <c r="J311" i="18"/>
  <c r="I311" i="18" s="1"/>
  <c r="L311" i="18" s="1"/>
  <c r="J312" i="18"/>
  <c r="I312" i="18" s="1"/>
  <c r="L312" i="18" s="1"/>
  <c r="I313" i="18"/>
  <c r="L313" i="18" s="1"/>
  <c r="J313" i="18"/>
  <c r="J314" i="18"/>
  <c r="I314" i="18" s="1"/>
  <c r="L314" i="18" s="1"/>
  <c r="J315" i="18"/>
  <c r="I315" i="18" s="1"/>
  <c r="L315" i="18" s="1"/>
  <c r="J316" i="18"/>
  <c r="I316" i="18" s="1"/>
  <c r="L316" i="18" s="1"/>
  <c r="J317" i="18"/>
  <c r="I317" i="18" s="1"/>
  <c r="L317" i="18" s="1"/>
  <c r="J318" i="18"/>
  <c r="I318" i="18" s="1"/>
  <c r="L318" i="18" s="1"/>
  <c r="J319" i="18"/>
  <c r="I319" i="18" s="1"/>
  <c r="L319" i="18" s="1"/>
  <c r="J320" i="18"/>
  <c r="I320" i="18" s="1"/>
  <c r="L320" i="18" s="1"/>
  <c r="J321" i="18"/>
  <c r="I321" i="18" s="1"/>
  <c r="L321" i="18" s="1"/>
  <c r="J322" i="18"/>
  <c r="I322" i="18" s="1"/>
  <c r="L322" i="18" s="1"/>
  <c r="J323" i="18"/>
  <c r="I323" i="18" s="1"/>
  <c r="L323" i="18" s="1"/>
  <c r="J324" i="18"/>
  <c r="I324" i="18" s="1"/>
  <c r="L324" i="18" s="1"/>
  <c r="J325" i="18"/>
  <c r="I325" i="18" s="1"/>
  <c r="L325" i="18" s="1"/>
  <c r="J326" i="18"/>
  <c r="I326" i="18" s="1"/>
  <c r="L326" i="18" s="1"/>
  <c r="J327" i="18"/>
  <c r="I327" i="18" s="1"/>
  <c r="L327" i="18" s="1"/>
  <c r="J328" i="18"/>
  <c r="I328" i="18" s="1"/>
  <c r="L328" i="18" s="1"/>
  <c r="J329" i="18"/>
  <c r="I329" i="18" s="1"/>
  <c r="L329" i="18" s="1"/>
  <c r="I330" i="18"/>
  <c r="J330" i="18"/>
  <c r="L330" i="18"/>
  <c r="J331" i="18"/>
  <c r="I331" i="18" s="1"/>
  <c r="L331" i="18" s="1"/>
  <c r="J332" i="18"/>
  <c r="I332" i="18" s="1"/>
  <c r="L332" i="18" s="1"/>
  <c r="J333" i="18"/>
  <c r="I333" i="18" s="1"/>
  <c r="L333" i="18"/>
  <c r="J334" i="18"/>
  <c r="I334" i="18" s="1"/>
  <c r="L334" i="18"/>
  <c r="J335" i="18"/>
  <c r="I335" i="18" s="1"/>
  <c r="L335" i="18" s="1"/>
  <c r="J336" i="18"/>
  <c r="I336" i="18" s="1"/>
  <c r="L336" i="18" s="1"/>
  <c r="I337" i="18"/>
  <c r="L337" i="18" s="1"/>
  <c r="J337" i="18"/>
  <c r="I338" i="18"/>
  <c r="J338" i="18"/>
  <c r="L338" i="18"/>
  <c r="J339" i="18"/>
  <c r="I339" i="18" s="1"/>
  <c r="L339" i="18" s="1"/>
  <c r="J340" i="18"/>
  <c r="I340" i="18" s="1"/>
  <c r="L340" i="18" s="1"/>
  <c r="J341" i="18"/>
  <c r="I341" i="18" s="1"/>
  <c r="L341" i="18" s="1"/>
  <c r="J342" i="18"/>
  <c r="I342" i="18" s="1"/>
  <c r="L342" i="18" s="1"/>
  <c r="J343" i="18"/>
  <c r="I343" i="18" s="1"/>
  <c r="L343" i="18" s="1"/>
  <c r="J344" i="18"/>
  <c r="I344" i="18" s="1"/>
  <c r="L344" i="18" s="1"/>
  <c r="L3" i="18"/>
  <c r="J3" i="18"/>
  <c r="I3" i="18" s="1"/>
  <c r="H3" i="17"/>
  <c r="I3" i="17"/>
  <c r="K11" i="17"/>
  <c r="K17" i="17"/>
  <c r="K19" i="17"/>
  <c r="K25" i="17"/>
  <c r="K33" i="17"/>
  <c r="K41" i="17"/>
  <c r="K49" i="17"/>
  <c r="K51" i="17"/>
  <c r="K57" i="17"/>
  <c r="K59" i="17"/>
  <c r="K65" i="17"/>
  <c r="K67" i="17"/>
  <c r="K73" i="17"/>
  <c r="K75" i="17"/>
  <c r="K81" i="17"/>
  <c r="K83" i="17"/>
  <c r="K89" i="17"/>
  <c r="K91" i="17"/>
  <c r="K97" i="17"/>
  <c r="K99" i="17"/>
  <c r="K105" i="17"/>
  <c r="K107" i="17"/>
  <c r="K113" i="17"/>
  <c r="K115" i="17"/>
  <c r="K121" i="17"/>
  <c r="K123" i="17"/>
  <c r="K129" i="17"/>
  <c r="K131" i="17"/>
  <c r="K137" i="17"/>
  <c r="K139" i="17"/>
  <c r="K145" i="17"/>
  <c r="K147" i="17"/>
  <c r="K153" i="17"/>
  <c r="K155" i="17"/>
  <c r="K161" i="17"/>
  <c r="K163" i="17"/>
  <c r="K169" i="17"/>
  <c r="K171" i="17"/>
  <c r="K177" i="17"/>
  <c r="K179" i="17"/>
  <c r="K185" i="17"/>
  <c r="K187" i="17"/>
  <c r="K193" i="17"/>
  <c r="K195" i="17"/>
  <c r="K201" i="17"/>
  <c r="K203" i="17"/>
  <c r="K209" i="17"/>
  <c r="K211" i="17"/>
  <c r="K217" i="17"/>
  <c r="K219" i="17"/>
  <c r="K225" i="17"/>
  <c r="K227" i="17"/>
  <c r="K233" i="17"/>
  <c r="K235" i="17"/>
  <c r="K241" i="17"/>
  <c r="K243" i="17"/>
  <c r="K249" i="17"/>
  <c r="K251" i="17"/>
  <c r="K257" i="17"/>
  <c r="K259" i="17"/>
  <c r="K265" i="17"/>
  <c r="K267" i="17"/>
  <c r="K273" i="17"/>
  <c r="K275" i="17"/>
  <c r="K281" i="17"/>
  <c r="K283" i="17"/>
  <c r="K289" i="17"/>
  <c r="K291" i="17"/>
  <c r="K297" i="17"/>
  <c r="K299" i="17"/>
  <c r="K305" i="17"/>
  <c r="K307" i="17"/>
  <c r="K313" i="17"/>
  <c r="K315" i="17"/>
  <c r="K321" i="17"/>
  <c r="K323" i="17"/>
  <c r="K329" i="17"/>
  <c r="K331" i="17"/>
  <c r="K337" i="17"/>
  <c r="K339" i="17"/>
  <c r="I334" i="17"/>
  <c r="H334" i="17" s="1"/>
  <c r="K334" i="17" s="1"/>
  <c r="I344" i="17"/>
  <c r="H344" i="17" s="1"/>
  <c r="K344" i="17" s="1"/>
  <c r="H52" i="17"/>
  <c r="K52" i="17" s="1"/>
  <c r="H68" i="17"/>
  <c r="K68" i="17" s="1"/>
  <c r="H116" i="17"/>
  <c r="K116" i="17" s="1"/>
  <c r="H132" i="17"/>
  <c r="K132" i="17" s="1"/>
  <c r="H180" i="17"/>
  <c r="K180" i="17" s="1"/>
  <c r="H196" i="17"/>
  <c r="K196" i="17" s="1"/>
  <c r="H244" i="17"/>
  <c r="K244" i="17" s="1"/>
  <c r="H260" i="17"/>
  <c r="K260" i="17" s="1"/>
  <c r="H308" i="17"/>
  <c r="K308" i="17" s="1"/>
  <c r="H324" i="17"/>
  <c r="K324" i="17" s="1"/>
  <c r="I4" i="17"/>
  <c r="H4" i="17" s="1"/>
  <c r="K4" i="17" s="1"/>
  <c r="I5" i="17"/>
  <c r="H5" i="17" s="1"/>
  <c r="K5" i="17" s="1"/>
  <c r="I6" i="17"/>
  <c r="H6" i="17" s="1"/>
  <c r="K6" i="17" s="1"/>
  <c r="I7" i="17"/>
  <c r="H7" i="17" s="1"/>
  <c r="K7" i="17" s="1"/>
  <c r="I8" i="17"/>
  <c r="H8" i="17" s="1"/>
  <c r="K8" i="17" s="1"/>
  <c r="I9" i="17"/>
  <c r="H9" i="17" s="1"/>
  <c r="K9" i="17" s="1"/>
  <c r="I10" i="17"/>
  <c r="H10" i="17" s="1"/>
  <c r="K10" i="17" s="1"/>
  <c r="I11" i="17"/>
  <c r="H11" i="17" s="1"/>
  <c r="I12" i="17"/>
  <c r="H12" i="17" s="1"/>
  <c r="K12" i="17" s="1"/>
  <c r="I13" i="17"/>
  <c r="H13" i="17" s="1"/>
  <c r="K13" i="17" s="1"/>
  <c r="I14" i="17"/>
  <c r="H14" i="17" s="1"/>
  <c r="K14" i="17" s="1"/>
  <c r="I15" i="17"/>
  <c r="H15" i="17" s="1"/>
  <c r="K15" i="17" s="1"/>
  <c r="I16" i="17"/>
  <c r="H16" i="17" s="1"/>
  <c r="K16" i="17" s="1"/>
  <c r="I17" i="17"/>
  <c r="H17" i="17" s="1"/>
  <c r="I18" i="17"/>
  <c r="H18" i="17" s="1"/>
  <c r="K18" i="17" s="1"/>
  <c r="I19" i="17"/>
  <c r="H19" i="17" s="1"/>
  <c r="I20" i="17"/>
  <c r="H20" i="17" s="1"/>
  <c r="K20" i="17" s="1"/>
  <c r="I21" i="17"/>
  <c r="H21" i="17" s="1"/>
  <c r="K21" i="17" s="1"/>
  <c r="I22" i="17"/>
  <c r="H22" i="17" s="1"/>
  <c r="K22" i="17" s="1"/>
  <c r="I23" i="17"/>
  <c r="H23" i="17" s="1"/>
  <c r="K23" i="17" s="1"/>
  <c r="I24" i="17"/>
  <c r="H24" i="17" s="1"/>
  <c r="K24" i="17" s="1"/>
  <c r="I25" i="17"/>
  <c r="H25" i="17" s="1"/>
  <c r="I26" i="17"/>
  <c r="H26" i="17" s="1"/>
  <c r="K26" i="17" s="1"/>
  <c r="I27" i="17"/>
  <c r="H27" i="17" s="1"/>
  <c r="K27" i="17" s="1"/>
  <c r="I28" i="17"/>
  <c r="H28" i="17" s="1"/>
  <c r="K28" i="17" s="1"/>
  <c r="I29" i="17"/>
  <c r="H29" i="17" s="1"/>
  <c r="K29" i="17" s="1"/>
  <c r="I30" i="17"/>
  <c r="H30" i="17" s="1"/>
  <c r="K30" i="17" s="1"/>
  <c r="I31" i="17"/>
  <c r="H31" i="17" s="1"/>
  <c r="K31" i="17" s="1"/>
  <c r="I32" i="17"/>
  <c r="H32" i="17" s="1"/>
  <c r="K32" i="17" s="1"/>
  <c r="I33" i="17"/>
  <c r="H33" i="17" s="1"/>
  <c r="I34" i="17"/>
  <c r="H34" i="17" s="1"/>
  <c r="K34" i="17" s="1"/>
  <c r="I35" i="17"/>
  <c r="H35" i="17" s="1"/>
  <c r="K35" i="17" s="1"/>
  <c r="I36" i="17"/>
  <c r="H36" i="17" s="1"/>
  <c r="K36" i="17" s="1"/>
  <c r="I37" i="17"/>
  <c r="H37" i="17" s="1"/>
  <c r="K37" i="17" s="1"/>
  <c r="I38" i="17"/>
  <c r="H38" i="17" s="1"/>
  <c r="K38" i="17" s="1"/>
  <c r="I39" i="17"/>
  <c r="H39" i="17" s="1"/>
  <c r="K39" i="17" s="1"/>
  <c r="I40" i="17"/>
  <c r="H40" i="17" s="1"/>
  <c r="K40" i="17" s="1"/>
  <c r="I41" i="17"/>
  <c r="H41" i="17" s="1"/>
  <c r="I42" i="17"/>
  <c r="H42" i="17" s="1"/>
  <c r="K42" i="17" s="1"/>
  <c r="I43" i="17"/>
  <c r="H43" i="17" s="1"/>
  <c r="K43" i="17" s="1"/>
  <c r="I44" i="17"/>
  <c r="H44" i="17" s="1"/>
  <c r="K44" i="17" s="1"/>
  <c r="I45" i="17"/>
  <c r="H45" i="17" s="1"/>
  <c r="K45" i="17" s="1"/>
  <c r="I46" i="17"/>
  <c r="H46" i="17" s="1"/>
  <c r="K46" i="17" s="1"/>
  <c r="I47" i="17"/>
  <c r="H47" i="17" s="1"/>
  <c r="K47" i="17" s="1"/>
  <c r="I48" i="17"/>
  <c r="H48" i="17" s="1"/>
  <c r="K48" i="17" s="1"/>
  <c r="I49" i="17"/>
  <c r="H49" i="17" s="1"/>
  <c r="I50" i="17"/>
  <c r="H50" i="17" s="1"/>
  <c r="K50" i="17" s="1"/>
  <c r="I51" i="17"/>
  <c r="H51" i="17" s="1"/>
  <c r="I52" i="17"/>
  <c r="I53" i="17"/>
  <c r="H53" i="17" s="1"/>
  <c r="K53" i="17" s="1"/>
  <c r="I54" i="17"/>
  <c r="H54" i="17" s="1"/>
  <c r="K54" i="17" s="1"/>
  <c r="I55" i="17"/>
  <c r="H55" i="17" s="1"/>
  <c r="K55" i="17" s="1"/>
  <c r="I56" i="17"/>
  <c r="H56" i="17" s="1"/>
  <c r="K56" i="17" s="1"/>
  <c r="I57" i="17"/>
  <c r="H57" i="17" s="1"/>
  <c r="I58" i="17"/>
  <c r="H58" i="17" s="1"/>
  <c r="K58" i="17" s="1"/>
  <c r="I59" i="17"/>
  <c r="H59" i="17" s="1"/>
  <c r="I60" i="17"/>
  <c r="H60" i="17" s="1"/>
  <c r="K60" i="17" s="1"/>
  <c r="I61" i="17"/>
  <c r="H61" i="17" s="1"/>
  <c r="K61" i="17" s="1"/>
  <c r="I62" i="17"/>
  <c r="H62" i="17" s="1"/>
  <c r="K62" i="17" s="1"/>
  <c r="I63" i="17"/>
  <c r="H63" i="17" s="1"/>
  <c r="K63" i="17" s="1"/>
  <c r="I64" i="17"/>
  <c r="H64" i="17" s="1"/>
  <c r="K64" i="17" s="1"/>
  <c r="I65" i="17"/>
  <c r="H65" i="17" s="1"/>
  <c r="I66" i="17"/>
  <c r="H66" i="17" s="1"/>
  <c r="K66" i="17" s="1"/>
  <c r="I67" i="17"/>
  <c r="H67" i="17" s="1"/>
  <c r="I68" i="17"/>
  <c r="I69" i="17"/>
  <c r="H69" i="17" s="1"/>
  <c r="K69" i="17" s="1"/>
  <c r="I70" i="17"/>
  <c r="H70" i="17" s="1"/>
  <c r="K70" i="17" s="1"/>
  <c r="I71" i="17"/>
  <c r="H71" i="17" s="1"/>
  <c r="K71" i="17" s="1"/>
  <c r="I72" i="17"/>
  <c r="H72" i="17" s="1"/>
  <c r="K72" i="17" s="1"/>
  <c r="I73" i="17"/>
  <c r="H73" i="17" s="1"/>
  <c r="I74" i="17"/>
  <c r="H74" i="17" s="1"/>
  <c r="K74" i="17" s="1"/>
  <c r="I75" i="17"/>
  <c r="H75" i="17" s="1"/>
  <c r="I76" i="17"/>
  <c r="H76" i="17" s="1"/>
  <c r="K76" i="17" s="1"/>
  <c r="I77" i="17"/>
  <c r="H77" i="17" s="1"/>
  <c r="K77" i="17" s="1"/>
  <c r="I78" i="17"/>
  <c r="H78" i="17" s="1"/>
  <c r="K78" i="17" s="1"/>
  <c r="I79" i="17"/>
  <c r="H79" i="17" s="1"/>
  <c r="K79" i="17" s="1"/>
  <c r="I80" i="17"/>
  <c r="H80" i="17" s="1"/>
  <c r="K80" i="17" s="1"/>
  <c r="I81" i="17"/>
  <c r="H81" i="17" s="1"/>
  <c r="I82" i="17"/>
  <c r="H82" i="17" s="1"/>
  <c r="K82" i="17" s="1"/>
  <c r="I83" i="17"/>
  <c r="H83" i="17" s="1"/>
  <c r="I84" i="17"/>
  <c r="H84" i="17" s="1"/>
  <c r="K84" i="17" s="1"/>
  <c r="I85" i="17"/>
  <c r="H85" i="17" s="1"/>
  <c r="K85" i="17" s="1"/>
  <c r="I86" i="17"/>
  <c r="H86" i="17" s="1"/>
  <c r="K86" i="17" s="1"/>
  <c r="I87" i="17"/>
  <c r="H87" i="17" s="1"/>
  <c r="K87" i="17" s="1"/>
  <c r="I88" i="17"/>
  <c r="H88" i="17" s="1"/>
  <c r="K88" i="17" s="1"/>
  <c r="I89" i="17"/>
  <c r="H89" i="17" s="1"/>
  <c r="I90" i="17"/>
  <c r="H90" i="17" s="1"/>
  <c r="K90" i="17" s="1"/>
  <c r="I91" i="17"/>
  <c r="H91" i="17" s="1"/>
  <c r="I92" i="17"/>
  <c r="H92" i="17" s="1"/>
  <c r="K92" i="17" s="1"/>
  <c r="I93" i="17"/>
  <c r="H93" i="17" s="1"/>
  <c r="K93" i="17" s="1"/>
  <c r="I94" i="17"/>
  <c r="H94" i="17" s="1"/>
  <c r="K94" i="17" s="1"/>
  <c r="I95" i="17"/>
  <c r="H95" i="17" s="1"/>
  <c r="K95" i="17" s="1"/>
  <c r="I96" i="17"/>
  <c r="H96" i="17" s="1"/>
  <c r="K96" i="17" s="1"/>
  <c r="I97" i="17"/>
  <c r="H97" i="17" s="1"/>
  <c r="I98" i="17"/>
  <c r="H98" i="17" s="1"/>
  <c r="K98" i="17" s="1"/>
  <c r="I99" i="17"/>
  <c r="H99" i="17" s="1"/>
  <c r="I100" i="17"/>
  <c r="H100" i="17" s="1"/>
  <c r="K100" i="17" s="1"/>
  <c r="I101" i="17"/>
  <c r="H101" i="17" s="1"/>
  <c r="K101" i="17" s="1"/>
  <c r="I102" i="17"/>
  <c r="H102" i="17" s="1"/>
  <c r="K102" i="17" s="1"/>
  <c r="I103" i="17"/>
  <c r="H103" i="17" s="1"/>
  <c r="K103" i="17" s="1"/>
  <c r="I104" i="17"/>
  <c r="H104" i="17" s="1"/>
  <c r="K104" i="17" s="1"/>
  <c r="I105" i="17"/>
  <c r="H105" i="17" s="1"/>
  <c r="I106" i="17"/>
  <c r="H106" i="17" s="1"/>
  <c r="K106" i="17" s="1"/>
  <c r="I107" i="17"/>
  <c r="H107" i="17" s="1"/>
  <c r="I108" i="17"/>
  <c r="H108" i="17" s="1"/>
  <c r="K108" i="17" s="1"/>
  <c r="I109" i="17"/>
  <c r="H109" i="17" s="1"/>
  <c r="K109" i="17" s="1"/>
  <c r="I110" i="17"/>
  <c r="H110" i="17" s="1"/>
  <c r="K110" i="17" s="1"/>
  <c r="I111" i="17"/>
  <c r="H111" i="17" s="1"/>
  <c r="K111" i="17" s="1"/>
  <c r="I112" i="17"/>
  <c r="H112" i="17" s="1"/>
  <c r="K112" i="17" s="1"/>
  <c r="I113" i="17"/>
  <c r="H113" i="17" s="1"/>
  <c r="I114" i="17"/>
  <c r="H114" i="17" s="1"/>
  <c r="K114" i="17" s="1"/>
  <c r="I115" i="17"/>
  <c r="H115" i="17" s="1"/>
  <c r="I116" i="17"/>
  <c r="I117" i="17"/>
  <c r="H117" i="17" s="1"/>
  <c r="K117" i="17" s="1"/>
  <c r="I118" i="17"/>
  <c r="H118" i="17" s="1"/>
  <c r="K118" i="17" s="1"/>
  <c r="I119" i="17"/>
  <c r="H119" i="17" s="1"/>
  <c r="K119" i="17" s="1"/>
  <c r="I120" i="17"/>
  <c r="H120" i="17" s="1"/>
  <c r="K120" i="17" s="1"/>
  <c r="I121" i="17"/>
  <c r="H121" i="17" s="1"/>
  <c r="I122" i="17"/>
  <c r="H122" i="17" s="1"/>
  <c r="K122" i="17" s="1"/>
  <c r="I123" i="17"/>
  <c r="H123" i="17" s="1"/>
  <c r="I124" i="17"/>
  <c r="H124" i="17" s="1"/>
  <c r="K124" i="17" s="1"/>
  <c r="I125" i="17"/>
  <c r="H125" i="17" s="1"/>
  <c r="K125" i="17" s="1"/>
  <c r="I126" i="17"/>
  <c r="H126" i="17" s="1"/>
  <c r="K126" i="17" s="1"/>
  <c r="I127" i="17"/>
  <c r="H127" i="17" s="1"/>
  <c r="K127" i="17" s="1"/>
  <c r="I128" i="17"/>
  <c r="H128" i="17" s="1"/>
  <c r="K128" i="17" s="1"/>
  <c r="I129" i="17"/>
  <c r="H129" i="17" s="1"/>
  <c r="I130" i="17"/>
  <c r="H130" i="17" s="1"/>
  <c r="K130" i="17" s="1"/>
  <c r="I131" i="17"/>
  <c r="H131" i="17" s="1"/>
  <c r="I132" i="17"/>
  <c r="I133" i="17"/>
  <c r="H133" i="17" s="1"/>
  <c r="K133" i="17" s="1"/>
  <c r="I134" i="17"/>
  <c r="H134" i="17" s="1"/>
  <c r="K134" i="17" s="1"/>
  <c r="I135" i="17"/>
  <c r="H135" i="17" s="1"/>
  <c r="K135" i="17" s="1"/>
  <c r="I136" i="17"/>
  <c r="H136" i="17" s="1"/>
  <c r="K136" i="17" s="1"/>
  <c r="I137" i="17"/>
  <c r="H137" i="17" s="1"/>
  <c r="I138" i="17"/>
  <c r="H138" i="17" s="1"/>
  <c r="K138" i="17" s="1"/>
  <c r="I139" i="17"/>
  <c r="H139" i="17" s="1"/>
  <c r="I140" i="17"/>
  <c r="H140" i="17" s="1"/>
  <c r="K140" i="17" s="1"/>
  <c r="I141" i="17"/>
  <c r="H141" i="17" s="1"/>
  <c r="K141" i="17" s="1"/>
  <c r="I142" i="17"/>
  <c r="H142" i="17" s="1"/>
  <c r="K142" i="17" s="1"/>
  <c r="I143" i="17"/>
  <c r="H143" i="17" s="1"/>
  <c r="K143" i="17" s="1"/>
  <c r="I144" i="17"/>
  <c r="H144" i="17" s="1"/>
  <c r="K144" i="17" s="1"/>
  <c r="I145" i="17"/>
  <c r="H145" i="17" s="1"/>
  <c r="I146" i="17"/>
  <c r="H146" i="17" s="1"/>
  <c r="K146" i="17" s="1"/>
  <c r="I147" i="17"/>
  <c r="H147" i="17" s="1"/>
  <c r="I148" i="17"/>
  <c r="H148" i="17" s="1"/>
  <c r="K148" i="17" s="1"/>
  <c r="I149" i="17"/>
  <c r="H149" i="17" s="1"/>
  <c r="K149" i="17" s="1"/>
  <c r="I150" i="17"/>
  <c r="H150" i="17" s="1"/>
  <c r="K150" i="17" s="1"/>
  <c r="I151" i="17"/>
  <c r="H151" i="17" s="1"/>
  <c r="K151" i="17" s="1"/>
  <c r="I152" i="17"/>
  <c r="H152" i="17" s="1"/>
  <c r="K152" i="17" s="1"/>
  <c r="I153" i="17"/>
  <c r="H153" i="17" s="1"/>
  <c r="I154" i="17"/>
  <c r="H154" i="17" s="1"/>
  <c r="K154" i="17" s="1"/>
  <c r="I155" i="17"/>
  <c r="H155" i="17" s="1"/>
  <c r="I156" i="17"/>
  <c r="H156" i="17" s="1"/>
  <c r="K156" i="17" s="1"/>
  <c r="I157" i="17"/>
  <c r="H157" i="17" s="1"/>
  <c r="K157" i="17" s="1"/>
  <c r="I158" i="17"/>
  <c r="H158" i="17" s="1"/>
  <c r="K158" i="17" s="1"/>
  <c r="I159" i="17"/>
  <c r="H159" i="17" s="1"/>
  <c r="K159" i="17" s="1"/>
  <c r="I160" i="17"/>
  <c r="H160" i="17" s="1"/>
  <c r="K160" i="17" s="1"/>
  <c r="I161" i="17"/>
  <c r="H161" i="17" s="1"/>
  <c r="I162" i="17"/>
  <c r="H162" i="17" s="1"/>
  <c r="K162" i="17" s="1"/>
  <c r="I163" i="17"/>
  <c r="H163" i="17" s="1"/>
  <c r="I164" i="17"/>
  <c r="H164" i="17" s="1"/>
  <c r="K164" i="17" s="1"/>
  <c r="I165" i="17"/>
  <c r="H165" i="17" s="1"/>
  <c r="K165" i="17" s="1"/>
  <c r="I166" i="17"/>
  <c r="H166" i="17" s="1"/>
  <c r="K166" i="17" s="1"/>
  <c r="I167" i="17"/>
  <c r="H167" i="17" s="1"/>
  <c r="K167" i="17" s="1"/>
  <c r="I168" i="17"/>
  <c r="H168" i="17" s="1"/>
  <c r="K168" i="17" s="1"/>
  <c r="I169" i="17"/>
  <c r="H169" i="17" s="1"/>
  <c r="I170" i="17"/>
  <c r="H170" i="17" s="1"/>
  <c r="K170" i="17" s="1"/>
  <c r="I171" i="17"/>
  <c r="H171" i="17" s="1"/>
  <c r="I172" i="17"/>
  <c r="H172" i="17" s="1"/>
  <c r="K172" i="17" s="1"/>
  <c r="I173" i="17"/>
  <c r="H173" i="17" s="1"/>
  <c r="K173" i="17" s="1"/>
  <c r="I174" i="17"/>
  <c r="H174" i="17" s="1"/>
  <c r="K174" i="17" s="1"/>
  <c r="I175" i="17"/>
  <c r="H175" i="17" s="1"/>
  <c r="K175" i="17" s="1"/>
  <c r="I176" i="17"/>
  <c r="H176" i="17" s="1"/>
  <c r="K176" i="17" s="1"/>
  <c r="I177" i="17"/>
  <c r="H177" i="17" s="1"/>
  <c r="I178" i="17"/>
  <c r="H178" i="17" s="1"/>
  <c r="K178" i="17" s="1"/>
  <c r="I179" i="17"/>
  <c r="H179" i="17" s="1"/>
  <c r="I180" i="17"/>
  <c r="I181" i="17"/>
  <c r="H181" i="17" s="1"/>
  <c r="K181" i="17" s="1"/>
  <c r="I182" i="17"/>
  <c r="H182" i="17" s="1"/>
  <c r="K182" i="17" s="1"/>
  <c r="I183" i="17"/>
  <c r="H183" i="17" s="1"/>
  <c r="K183" i="17" s="1"/>
  <c r="I184" i="17"/>
  <c r="H184" i="17" s="1"/>
  <c r="K184" i="17" s="1"/>
  <c r="I185" i="17"/>
  <c r="H185" i="17" s="1"/>
  <c r="I186" i="17"/>
  <c r="H186" i="17" s="1"/>
  <c r="K186" i="17" s="1"/>
  <c r="I187" i="17"/>
  <c r="H187" i="17" s="1"/>
  <c r="I188" i="17"/>
  <c r="H188" i="17" s="1"/>
  <c r="K188" i="17" s="1"/>
  <c r="I189" i="17"/>
  <c r="H189" i="17" s="1"/>
  <c r="K189" i="17" s="1"/>
  <c r="I190" i="17"/>
  <c r="H190" i="17" s="1"/>
  <c r="K190" i="17" s="1"/>
  <c r="I191" i="17"/>
  <c r="H191" i="17" s="1"/>
  <c r="K191" i="17" s="1"/>
  <c r="I192" i="17"/>
  <c r="H192" i="17" s="1"/>
  <c r="K192" i="17" s="1"/>
  <c r="I193" i="17"/>
  <c r="H193" i="17" s="1"/>
  <c r="I194" i="17"/>
  <c r="H194" i="17" s="1"/>
  <c r="K194" i="17" s="1"/>
  <c r="I195" i="17"/>
  <c r="H195" i="17" s="1"/>
  <c r="I196" i="17"/>
  <c r="I197" i="17"/>
  <c r="H197" i="17" s="1"/>
  <c r="K197" i="17" s="1"/>
  <c r="I198" i="17"/>
  <c r="H198" i="17" s="1"/>
  <c r="K198" i="17" s="1"/>
  <c r="I199" i="17"/>
  <c r="H199" i="17" s="1"/>
  <c r="K199" i="17" s="1"/>
  <c r="I200" i="17"/>
  <c r="H200" i="17" s="1"/>
  <c r="K200" i="17" s="1"/>
  <c r="I201" i="17"/>
  <c r="H201" i="17" s="1"/>
  <c r="I202" i="17"/>
  <c r="H202" i="17" s="1"/>
  <c r="K202" i="17" s="1"/>
  <c r="I203" i="17"/>
  <c r="H203" i="17" s="1"/>
  <c r="I204" i="17"/>
  <c r="H204" i="17" s="1"/>
  <c r="K204" i="17" s="1"/>
  <c r="I205" i="17"/>
  <c r="H205" i="17" s="1"/>
  <c r="K205" i="17" s="1"/>
  <c r="I206" i="17"/>
  <c r="H206" i="17" s="1"/>
  <c r="K206" i="17" s="1"/>
  <c r="I207" i="17"/>
  <c r="H207" i="17" s="1"/>
  <c r="K207" i="17" s="1"/>
  <c r="I208" i="17"/>
  <c r="H208" i="17" s="1"/>
  <c r="K208" i="17" s="1"/>
  <c r="I209" i="17"/>
  <c r="H209" i="17" s="1"/>
  <c r="I210" i="17"/>
  <c r="H210" i="17" s="1"/>
  <c r="K210" i="17" s="1"/>
  <c r="I211" i="17"/>
  <c r="H211" i="17" s="1"/>
  <c r="I212" i="17"/>
  <c r="H212" i="17" s="1"/>
  <c r="K212" i="17" s="1"/>
  <c r="I213" i="17"/>
  <c r="H213" i="17" s="1"/>
  <c r="K213" i="17" s="1"/>
  <c r="I214" i="17"/>
  <c r="H214" i="17" s="1"/>
  <c r="K214" i="17" s="1"/>
  <c r="I215" i="17"/>
  <c r="H215" i="17" s="1"/>
  <c r="K215" i="17" s="1"/>
  <c r="I216" i="17"/>
  <c r="H216" i="17" s="1"/>
  <c r="K216" i="17" s="1"/>
  <c r="I217" i="17"/>
  <c r="H217" i="17" s="1"/>
  <c r="I218" i="17"/>
  <c r="H218" i="17" s="1"/>
  <c r="K218" i="17" s="1"/>
  <c r="I219" i="17"/>
  <c r="H219" i="17" s="1"/>
  <c r="I220" i="17"/>
  <c r="H220" i="17" s="1"/>
  <c r="K220" i="17" s="1"/>
  <c r="I221" i="17"/>
  <c r="H221" i="17" s="1"/>
  <c r="K221" i="17" s="1"/>
  <c r="I222" i="17"/>
  <c r="H222" i="17" s="1"/>
  <c r="K222" i="17" s="1"/>
  <c r="I223" i="17"/>
  <c r="H223" i="17" s="1"/>
  <c r="K223" i="17" s="1"/>
  <c r="I224" i="17"/>
  <c r="H224" i="17" s="1"/>
  <c r="K224" i="17" s="1"/>
  <c r="I225" i="17"/>
  <c r="H225" i="17" s="1"/>
  <c r="I226" i="17"/>
  <c r="H226" i="17" s="1"/>
  <c r="K226" i="17" s="1"/>
  <c r="I227" i="17"/>
  <c r="H227" i="17" s="1"/>
  <c r="I228" i="17"/>
  <c r="H228" i="17" s="1"/>
  <c r="K228" i="17" s="1"/>
  <c r="I229" i="17"/>
  <c r="H229" i="17" s="1"/>
  <c r="K229" i="17" s="1"/>
  <c r="I230" i="17"/>
  <c r="H230" i="17" s="1"/>
  <c r="K230" i="17" s="1"/>
  <c r="I231" i="17"/>
  <c r="H231" i="17" s="1"/>
  <c r="K231" i="17" s="1"/>
  <c r="I232" i="17"/>
  <c r="H232" i="17" s="1"/>
  <c r="K232" i="17" s="1"/>
  <c r="I233" i="17"/>
  <c r="H233" i="17" s="1"/>
  <c r="I234" i="17"/>
  <c r="H234" i="17" s="1"/>
  <c r="K234" i="17" s="1"/>
  <c r="I235" i="17"/>
  <c r="H235" i="17" s="1"/>
  <c r="I236" i="17"/>
  <c r="H236" i="17" s="1"/>
  <c r="K236" i="17" s="1"/>
  <c r="I237" i="17"/>
  <c r="H237" i="17" s="1"/>
  <c r="K237" i="17" s="1"/>
  <c r="I238" i="17"/>
  <c r="H238" i="17" s="1"/>
  <c r="K238" i="17" s="1"/>
  <c r="I239" i="17"/>
  <c r="H239" i="17" s="1"/>
  <c r="K239" i="17" s="1"/>
  <c r="I240" i="17"/>
  <c r="H240" i="17" s="1"/>
  <c r="K240" i="17" s="1"/>
  <c r="I241" i="17"/>
  <c r="H241" i="17" s="1"/>
  <c r="I242" i="17"/>
  <c r="H242" i="17" s="1"/>
  <c r="K242" i="17" s="1"/>
  <c r="I243" i="17"/>
  <c r="H243" i="17" s="1"/>
  <c r="I244" i="17"/>
  <c r="I245" i="17"/>
  <c r="H245" i="17" s="1"/>
  <c r="K245" i="17" s="1"/>
  <c r="I246" i="17"/>
  <c r="H246" i="17" s="1"/>
  <c r="K246" i="17" s="1"/>
  <c r="I247" i="17"/>
  <c r="H247" i="17" s="1"/>
  <c r="K247" i="17" s="1"/>
  <c r="I248" i="17"/>
  <c r="H248" i="17" s="1"/>
  <c r="K248" i="17" s="1"/>
  <c r="I249" i="17"/>
  <c r="H249" i="17" s="1"/>
  <c r="I250" i="17"/>
  <c r="H250" i="17" s="1"/>
  <c r="K250" i="17" s="1"/>
  <c r="I251" i="17"/>
  <c r="H251" i="17" s="1"/>
  <c r="I252" i="17"/>
  <c r="H252" i="17" s="1"/>
  <c r="K252" i="17" s="1"/>
  <c r="I253" i="17"/>
  <c r="H253" i="17" s="1"/>
  <c r="K253" i="17" s="1"/>
  <c r="I254" i="17"/>
  <c r="H254" i="17" s="1"/>
  <c r="K254" i="17" s="1"/>
  <c r="I255" i="17"/>
  <c r="H255" i="17" s="1"/>
  <c r="K255" i="17" s="1"/>
  <c r="I256" i="17"/>
  <c r="H256" i="17" s="1"/>
  <c r="K256" i="17" s="1"/>
  <c r="I257" i="17"/>
  <c r="H257" i="17" s="1"/>
  <c r="I258" i="17"/>
  <c r="H258" i="17" s="1"/>
  <c r="K258" i="17" s="1"/>
  <c r="I259" i="17"/>
  <c r="H259" i="17" s="1"/>
  <c r="I260" i="17"/>
  <c r="I261" i="17"/>
  <c r="H261" i="17" s="1"/>
  <c r="K261" i="17" s="1"/>
  <c r="I262" i="17"/>
  <c r="H262" i="17" s="1"/>
  <c r="K262" i="17" s="1"/>
  <c r="I263" i="17"/>
  <c r="H263" i="17" s="1"/>
  <c r="K263" i="17" s="1"/>
  <c r="I264" i="17"/>
  <c r="H264" i="17" s="1"/>
  <c r="K264" i="17" s="1"/>
  <c r="I265" i="17"/>
  <c r="H265" i="17" s="1"/>
  <c r="I266" i="17"/>
  <c r="H266" i="17" s="1"/>
  <c r="K266" i="17" s="1"/>
  <c r="I267" i="17"/>
  <c r="H267" i="17" s="1"/>
  <c r="I268" i="17"/>
  <c r="H268" i="17" s="1"/>
  <c r="K268" i="17" s="1"/>
  <c r="I269" i="17"/>
  <c r="H269" i="17" s="1"/>
  <c r="K269" i="17" s="1"/>
  <c r="I270" i="17"/>
  <c r="H270" i="17" s="1"/>
  <c r="K270" i="17" s="1"/>
  <c r="I271" i="17"/>
  <c r="H271" i="17" s="1"/>
  <c r="K271" i="17" s="1"/>
  <c r="I272" i="17"/>
  <c r="H272" i="17" s="1"/>
  <c r="K272" i="17" s="1"/>
  <c r="I273" i="17"/>
  <c r="H273" i="17" s="1"/>
  <c r="I274" i="17"/>
  <c r="H274" i="17" s="1"/>
  <c r="K274" i="17" s="1"/>
  <c r="I275" i="17"/>
  <c r="H275" i="17" s="1"/>
  <c r="I276" i="17"/>
  <c r="H276" i="17" s="1"/>
  <c r="K276" i="17" s="1"/>
  <c r="I277" i="17"/>
  <c r="H277" i="17" s="1"/>
  <c r="K277" i="17" s="1"/>
  <c r="I278" i="17"/>
  <c r="H278" i="17" s="1"/>
  <c r="K278" i="17" s="1"/>
  <c r="I279" i="17"/>
  <c r="H279" i="17" s="1"/>
  <c r="K279" i="17" s="1"/>
  <c r="I280" i="17"/>
  <c r="H280" i="17" s="1"/>
  <c r="K280" i="17" s="1"/>
  <c r="I281" i="17"/>
  <c r="H281" i="17" s="1"/>
  <c r="I282" i="17"/>
  <c r="H282" i="17" s="1"/>
  <c r="K282" i="17" s="1"/>
  <c r="I283" i="17"/>
  <c r="H283" i="17" s="1"/>
  <c r="I284" i="17"/>
  <c r="H284" i="17" s="1"/>
  <c r="K284" i="17" s="1"/>
  <c r="I285" i="17"/>
  <c r="H285" i="17" s="1"/>
  <c r="K285" i="17" s="1"/>
  <c r="I286" i="17"/>
  <c r="H286" i="17" s="1"/>
  <c r="K286" i="17" s="1"/>
  <c r="I287" i="17"/>
  <c r="H287" i="17" s="1"/>
  <c r="K287" i="17" s="1"/>
  <c r="I288" i="17"/>
  <c r="H288" i="17" s="1"/>
  <c r="K288" i="17" s="1"/>
  <c r="I289" i="17"/>
  <c r="H289" i="17" s="1"/>
  <c r="I290" i="17"/>
  <c r="H290" i="17" s="1"/>
  <c r="K290" i="17" s="1"/>
  <c r="I291" i="17"/>
  <c r="H291" i="17" s="1"/>
  <c r="I292" i="17"/>
  <c r="H292" i="17" s="1"/>
  <c r="K292" i="17" s="1"/>
  <c r="I293" i="17"/>
  <c r="H293" i="17" s="1"/>
  <c r="K293" i="17" s="1"/>
  <c r="I294" i="17"/>
  <c r="H294" i="17" s="1"/>
  <c r="K294" i="17" s="1"/>
  <c r="I295" i="17"/>
  <c r="H295" i="17" s="1"/>
  <c r="K295" i="17" s="1"/>
  <c r="I296" i="17"/>
  <c r="H296" i="17" s="1"/>
  <c r="K296" i="17" s="1"/>
  <c r="I297" i="17"/>
  <c r="H297" i="17" s="1"/>
  <c r="I298" i="17"/>
  <c r="H298" i="17" s="1"/>
  <c r="K298" i="17" s="1"/>
  <c r="I299" i="17"/>
  <c r="H299" i="17" s="1"/>
  <c r="I300" i="17"/>
  <c r="H300" i="17" s="1"/>
  <c r="K300" i="17" s="1"/>
  <c r="I301" i="17"/>
  <c r="H301" i="17" s="1"/>
  <c r="K301" i="17" s="1"/>
  <c r="I302" i="17"/>
  <c r="H302" i="17" s="1"/>
  <c r="K302" i="17" s="1"/>
  <c r="I303" i="17"/>
  <c r="H303" i="17" s="1"/>
  <c r="K303" i="17" s="1"/>
  <c r="I304" i="17"/>
  <c r="H304" i="17" s="1"/>
  <c r="K304" i="17" s="1"/>
  <c r="I305" i="17"/>
  <c r="H305" i="17" s="1"/>
  <c r="I306" i="17"/>
  <c r="H306" i="17" s="1"/>
  <c r="K306" i="17" s="1"/>
  <c r="I307" i="17"/>
  <c r="H307" i="17" s="1"/>
  <c r="I308" i="17"/>
  <c r="I309" i="17"/>
  <c r="H309" i="17" s="1"/>
  <c r="K309" i="17" s="1"/>
  <c r="I310" i="17"/>
  <c r="H310" i="17" s="1"/>
  <c r="K310" i="17" s="1"/>
  <c r="I311" i="17"/>
  <c r="H311" i="17" s="1"/>
  <c r="K311" i="17" s="1"/>
  <c r="I312" i="17"/>
  <c r="H312" i="17" s="1"/>
  <c r="K312" i="17" s="1"/>
  <c r="I313" i="17"/>
  <c r="H313" i="17" s="1"/>
  <c r="I314" i="17"/>
  <c r="H314" i="17" s="1"/>
  <c r="K314" i="17" s="1"/>
  <c r="I315" i="17"/>
  <c r="H315" i="17" s="1"/>
  <c r="I316" i="17"/>
  <c r="H316" i="17" s="1"/>
  <c r="K316" i="17" s="1"/>
  <c r="I317" i="17"/>
  <c r="H317" i="17" s="1"/>
  <c r="K317" i="17" s="1"/>
  <c r="I318" i="17"/>
  <c r="H318" i="17" s="1"/>
  <c r="K318" i="17" s="1"/>
  <c r="I319" i="17"/>
  <c r="H319" i="17" s="1"/>
  <c r="K319" i="17" s="1"/>
  <c r="I320" i="17"/>
  <c r="H320" i="17" s="1"/>
  <c r="K320" i="17" s="1"/>
  <c r="I321" i="17"/>
  <c r="H321" i="17" s="1"/>
  <c r="I322" i="17"/>
  <c r="H322" i="17" s="1"/>
  <c r="K322" i="17" s="1"/>
  <c r="I323" i="17"/>
  <c r="H323" i="17" s="1"/>
  <c r="I324" i="17"/>
  <c r="I325" i="17"/>
  <c r="H325" i="17" s="1"/>
  <c r="K325" i="17" s="1"/>
  <c r="I326" i="17"/>
  <c r="H326" i="17" s="1"/>
  <c r="K326" i="17" s="1"/>
  <c r="I327" i="17"/>
  <c r="H327" i="17" s="1"/>
  <c r="K327" i="17" s="1"/>
  <c r="I328" i="17"/>
  <c r="H328" i="17" s="1"/>
  <c r="K328" i="17" s="1"/>
  <c r="I329" i="17"/>
  <c r="H329" i="17" s="1"/>
  <c r="I330" i="17"/>
  <c r="H330" i="17" s="1"/>
  <c r="K330" i="17" s="1"/>
  <c r="I331" i="17"/>
  <c r="H331" i="17" s="1"/>
  <c r="I332" i="17"/>
  <c r="H332" i="17" s="1"/>
  <c r="K332" i="17" s="1"/>
  <c r="I333" i="17"/>
  <c r="H333" i="17" s="1"/>
  <c r="K333" i="17" s="1"/>
  <c r="I335" i="17"/>
  <c r="H335" i="17" s="1"/>
  <c r="K335" i="17" s="1"/>
  <c r="I336" i="17"/>
  <c r="H336" i="17" s="1"/>
  <c r="K336" i="17" s="1"/>
  <c r="I337" i="17"/>
  <c r="H337" i="17" s="1"/>
  <c r="I338" i="17"/>
  <c r="H338" i="17" s="1"/>
  <c r="K338" i="17" s="1"/>
  <c r="I339" i="17"/>
  <c r="H339" i="17" s="1"/>
  <c r="I340" i="17"/>
  <c r="H340" i="17" s="1"/>
  <c r="K340" i="17" s="1"/>
  <c r="I341" i="17"/>
  <c r="H341" i="17" s="1"/>
  <c r="K341" i="17" s="1"/>
  <c r="I342" i="17"/>
  <c r="H342" i="17" s="1"/>
  <c r="K342" i="17" s="1"/>
  <c r="I343" i="17"/>
  <c r="H343" i="17" s="1"/>
  <c r="K343" i="17" s="1"/>
  <c r="C41" i="16"/>
  <c r="C42" i="16"/>
  <c r="L83" i="16" l="1"/>
  <c r="G134" i="16"/>
  <c r="F134" i="16"/>
  <c r="E134" i="16"/>
  <c r="D134" i="16"/>
  <c r="C134" i="16"/>
  <c r="H129" i="16"/>
  <c r="G129" i="16"/>
  <c r="F129" i="16"/>
  <c r="E129" i="16"/>
  <c r="D129" i="16"/>
  <c r="C129" i="16"/>
  <c r="E119" i="16"/>
  <c r="D119" i="16"/>
  <c r="C119" i="16"/>
  <c r="C139" i="16"/>
  <c r="C83" i="16"/>
  <c r="L13" i="18"/>
  <c r="L4" i="18"/>
  <c r="K3" i="17"/>
  <c r="P46" i="16"/>
  <c r="P64" i="16" s="1"/>
  <c r="D83" i="16" l="1"/>
  <c r="D56" i="16" s="1"/>
  <c r="D97" i="16" s="1"/>
  <c r="M83" i="16"/>
  <c r="E139" i="16"/>
  <c r="D139" i="16"/>
  <c r="E65" i="16" l="1"/>
  <c r="C71" i="16"/>
  <c r="C68" i="16"/>
  <c r="D68" i="16"/>
  <c r="E79" i="16" s="1"/>
  <c r="D91" i="16" s="1"/>
  <c r="D50" i="16" s="1"/>
  <c r="G68" i="16"/>
  <c r="F68" i="16"/>
  <c r="E68" i="16"/>
  <c r="D71" i="16"/>
  <c r="G65" i="16"/>
  <c r="C65" i="16"/>
  <c r="D65" i="16"/>
  <c r="F65" i="16"/>
  <c r="C79" i="16" l="1"/>
  <c r="D79" i="16" s="1"/>
  <c r="D87" i="16" s="1"/>
  <c r="Q62" i="16"/>
  <c r="G79" i="16" l="1"/>
  <c r="C94" i="16" s="1"/>
  <c r="E56" i="16"/>
  <c r="E97" i="16" s="1"/>
  <c r="C87" i="16"/>
  <c r="C50" i="16" s="1"/>
  <c r="C56" i="16"/>
  <c r="C97" i="16" s="1"/>
  <c r="Q61" i="16"/>
  <c r="Q46" i="16"/>
  <c r="C53" i="16" l="1"/>
  <c r="F56" i="16"/>
  <c r="F97" i="16" s="1"/>
  <c r="C91" i="16"/>
  <c r="Q64" i="16"/>
</calcChain>
</file>

<file path=xl/sharedStrings.xml><?xml version="1.0" encoding="utf-8"?>
<sst xmlns="http://schemas.openxmlformats.org/spreadsheetml/2006/main" count="7677" uniqueCount="2399">
  <si>
    <t>Introductie</t>
  </si>
  <si>
    <t>Auteur: Arcadis | Over Morgen</t>
  </si>
  <si>
    <t>versie: 1.1</t>
  </si>
  <si>
    <t xml:space="preserve">Aan dit bestand kunnen geen rechten worden ontleend. </t>
  </si>
  <si>
    <t>De genoemde bedragen zijn aan verandering onderhevig.</t>
  </si>
  <si>
    <t>Kies in het dropdown menu je gemeente-, provincie- of regionaam</t>
  </si>
  <si>
    <t>Gemeente:</t>
  </si>
  <si>
    <t>Zevenaar</t>
  </si>
  <si>
    <t>Provincie:</t>
  </si>
  <si>
    <t>Regio:</t>
  </si>
  <si>
    <t>SPUK LAI</t>
  </si>
  <si>
    <t>Voorschot 2022</t>
  </si>
  <si>
    <t>Voorschot lokale isolatieaanpak  als onderdeel aanpak energiearmoede (2022)</t>
  </si>
  <si>
    <t>Bedrag dat oorspronkelijk kon worden aangevraagd (o.b.v 206mln 1e tranche)</t>
  </si>
  <si>
    <t>Totaal aantal woningen waarvoor middelen aangevraagd kunnen worden</t>
  </si>
  <si>
    <t>Bedrag dat maximaal wordt uitgekeerd in 2023</t>
  </si>
  <si>
    <t>Bedrag dat maximaal wordt uitgekeerd in 2024</t>
  </si>
  <si>
    <t>Gemiddelde WOZ-waarde koopwoningen 2022 (x € 1.000)</t>
  </si>
  <si>
    <t>Oorspronkelijke middelen tranche 1
02-02-2023</t>
  </si>
  <si>
    <t>Totaalbedrag dat aangevraagd kan worden (o.b.v. 306mln 1e tranche)</t>
  </si>
  <si>
    <t>Bedrag dat vanuit de 100 miljoen extra middelen max. wordt uitgekeerd in 2023</t>
  </si>
  <si>
    <t>Bedrag dat maximaal in totaal wordt uitgekeerd in 2023</t>
  </si>
  <si>
    <t>Incl. opgehoogde middelen tranche 1 a.g.v. 100mln kasschuif
06-07-2023</t>
  </si>
  <si>
    <t>Middelen kwetsbare wijken en dorpen die worden uitgekeerd in aanvulling op middelen uit 2022</t>
  </si>
  <si>
    <t>Middelen kwetsbare wijken en dorpen die aanvullend worden uitgekeerd voor tranche 1</t>
  </si>
  <si>
    <r>
      <rPr>
        <b/>
        <u/>
        <sz val="9"/>
        <color rgb="FFFFFFFF"/>
        <rFont val="Calibri hoofd"/>
      </rPr>
      <t>Extra</t>
    </r>
    <r>
      <rPr>
        <b/>
        <sz val="9"/>
        <color rgb="FFFFFFFF"/>
        <rFont val="Calibri hoofd"/>
      </rPr>
      <t xml:space="preserve"> middelen kwetsbare wijken en dorpen tranche 1 28-11-2023 </t>
    </r>
  </si>
  <si>
    <t>Totaalbedrag tranche '0'</t>
  </si>
  <si>
    <t>Totaal aantal woningen dat aangevraagd kan worden</t>
  </si>
  <si>
    <t>Totaal tranche '0' 
(voorschot 2022)</t>
  </si>
  <si>
    <t>n.v.t.</t>
  </si>
  <si>
    <t>Max. totaalbedrag tranche 1</t>
  </si>
  <si>
    <t>Bedrag per woning - 1e tranche</t>
  </si>
  <si>
    <t>Max. totaal 1e tranche</t>
  </si>
  <si>
    <t>Max. totaalbedrag tranche 2</t>
  </si>
  <si>
    <t>Bedrag per woning - 2e tranche</t>
  </si>
  <si>
    <t>Bedrag tranche 2</t>
  </si>
  <si>
    <t>Middelen die worden uitgekeerd in aanvulling op middelen 2022</t>
  </si>
  <si>
    <t>Middelen specifiek bedoeld voor DHZ</t>
  </si>
  <si>
    <t>Max. totaal 2e tranche</t>
  </si>
  <si>
    <r>
      <rPr>
        <b/>
        <sz val="9"/>
        <rFont val="Calibri hoofd"/>
      </rPr>
      <t>Schatting*</t>
    </r>
    <r>
      <rPr>
        <b/>
        <sz val="9"/>
        <color rgb="FFFFFFFF"/>
        <rFont val="Calibri hoofd"/>
      </rPr>
      <t xml:space="preserve"> max. totaalbedrag tranche 3</t>
    </r>
  </si>
  <si>
    <r>
      <rPr>
        <b/>
        <sz val="9"/>
        <rFont val="Calibri hoofd"/>
      </rPr>
      <t>Schatting*</t>
    </r>
    <r>
      <rPr>
        <b/>
        <sz val="9"/>
        <color rgb="FFFFFFFF"/>
        <rFont val="Calibri hoofd"/>
      </rPr>
      <t xml:space="preserve"> bedrag per woning - 3e tranche</t>
    </r>
  </si>
  <si>
    <r>
      <rPr>
        <b/>
        <sz val="9"/>
        <rFont val="Calibri hoofd"/>
      </rPr>
      <t>Schatting*</t>
    </r>
    <r>
      <rPr>
        <b/>
        <sz val="9"/>
        <color rgb="FFFFFFFF"/>
        <rFont val="Calibri hoofd"/>
      </rPr>
      <t xml:space="preserve"> totaal aantal woningen dat aangevraagd kan worden</t>
    </r>
  </si>
  <si>
    <t>NIP LAI (Landelijk)</t>
  </si>
  <si>
    <t>In euro's</t>
  </si>
  <si>
    <t>In percentages</t>
  </si>
  <si>
    <r>
      <rPr>
        <b/>
        <sz val="9"/>
        <rFont val="Calibri hoofd"/>
      </rPr>
      <t>Schatting*</t>
    </r>
    <r>
      <rPr>
        <b/>
        <sz val="9"/>
        <color rgb="FFFFFFFF"/>
        <rFont val="Calibri hoofd"/>
      </rPr>
      <t xml:space="preserve"> max. totaal 3e tranche</t>
    </r>
  </si>
  <si>
    <t>Tranche 1</t>
  </si>
  <si>
    <t>Dit zijn de gelden oorspronkelijk uit het NIP + de gelden van Prinsjesdag</t>
  </si>
  <si>
    <t>Tranche 2</t>
  </si>
  <si>
    <t>O.b.v. Verzamelbrief Verduurzaming gebouwde omgeving d.d. 28-5-2024</t>
  </si>
  <si>
    <t>Tranche 3*</t>
  </si>
  <si>
    <t>Resterend budget, uitgaande van totaal NIP ca. 1,5 mld</t>
  </si>
  <si>
    <t>Totaal</t>
  </si>
  <si>
    <t>*Gemeenten ontvangen in 2025 een derde tranche vanuit het NIP. De precieze bedragen van de 3e tranche zijn nog niet bekend. 
Er is een aanname gedaan o.b.v. de Voorjaarsnota, de laatste Verzamelbrief gebouwde omgeving, en het totale NIP-budget voor de drie tranches, minus de vastgestelde bedragen van de 1e en 2e tranche.</t>
  </si>
  <si>
    <t xml:space="preserve">SPUK Energiearmoede </t>
  </si>
  <si>
    <t>Indicatie aantal huishoudens</t>
  </si>
  <si>
    <t>Bedrag verdeelsleutel energiearmoede 2023</t>
  </si>
  <si>
    <t>Bedrag verdeelsleutel bouwjaar</t>
  </si>
  <si>
    <t>Bedrag verdeelsleutel energiearmoede</t>
  </si>
  <si>
    <t>Bedrag verdeelsleutel 20 NPLV
focusgebieden</t>
  </si>
  <si>
    <t>Bedrag totaal</t>
  </si>
  <si>
    <t>Verdeling middelen ter verstrekking aan gemeenten voor SMP’s (excl. btw)</t>
  </si>
  <si>
    <t>Verdeling middelen voor ondersteunende taken provincies (excl. btw)</t>
  </si>
  <si>
    <t>Totale specifieke uitkering per provincie (excl. btw)</t>
  </si>
  <si>
    <t>Middelen beschikbaar voor de provincie</t>
  </si>
  <si>
    <t>Middelen beschikbaar voor de gemeente</t>
  </si>
  <si>
    <t>SPUK NPLW</t>
  </si>
  <si>
    <t>Basisbedrag (1 FTE)</t>
  </si>
  <si>
    <t>% aantal gemeenten in regio</t>
  </si>
  <si>
    <t>Bedrag naar verdeling gemeenten</t>
  </si>
  <si>
    <t>% aantal inwoners in regio</t>
  </si>
  <si>
    <t>Bedrag naar verdeling inwoners</t>
  </si>
  <si>
    <t>Totaalbedrag 2023</t>
  </si>
  <si>
    <t>Middelen beschikbaar voor de regio</t>
  </si>
  <si>
    <t>CDOKE-gelden</t>
  </si>
  <si>
    <t>Middelen beschikbaar voor gemeente</t>
  </si>
  <si>
    <t>Gemeentenaam</t>
  </si>
  <si>
    <t>ResRegio</t>
  </si>
  <si>
    <t>Provincienaam</t>
  </si>
  <si>
    <t>Aa en Hunze</t>
  </si>
  <si>
    <t>Drenthe</t>
  </si>
  <si>
    <t>Aalsmeer</t>
  </si>
  <si>
    <t>Noord-Holland Zuid</t>
  </si>
  <si>
    <t>Noord-Holland</t>
  </si>
  <si>
    <t>Aalten</t>
  </si>
  <si>
    <t>Achterhoek</t>
  </si>
  <si>
    <t>Gelderland</t>
  </si>
  <si>
    <t>Achtkarspelen</t>
  </si>
  <si>
    <t>Fryslân</t>
  </si>
  <si>
    <t>West-Overijssel</t>
  </si>
  <si>
    <t>Alblasserdam</t>
  </si>
  <si>
    <t>Drechtsteden</t>
  </si>
  <si>
    <t>Zuid-Holland</t>
  </si>
  <si>
    <t>Dalfsen</t>
  </si>
  <si>
    <t>Overijssel</t>
  </si>
  <si>
    <t>Albrandswaard</t>
  </si>
  <si>
    <t>Rotterdam-Den Haag</t>
  </si>
  <si>
    <t>Deventer</t>
  </si>
  <si>
    <t>zuid holland</t>
  </si>
  <si>
    <t>Alkmaar</t>
  </si>
  <si>
    <t>Noord-Holland Noord</t>
  </si>
  <si>
    <t>Hardenberg</t>
  </si>
  <si>
    <t>Groningen</t>
  </si>
  <si>
    <t>Almelo</t>
  </si>
  <si>
    <t>Twente</t>
  </si>
  <si>
    <t>Kampen</t>
  </si>
  <si>
    <t>Almere</t>
  </si>
  <si>
    <t>Flevoland</t>
  </si>
  <si>
    <t>Olst-Wijhe</t>
  </si>
  <si>
    <t>Alphen aan den Rijn</t>
  </si>
  <si>
    <t>Holland Rijnland</t>
  </si>
  <si>
    <t>Ommen</t>
  </si>
  <si>
    <t>Alphen-Chaam</t>
  </si>
  <si>
    <t>West-Brabant</t>
  </si>
  <si>
    <t>Noord-Brabant</t>
  </si>
  <si>
    <t>Raalte</t>
  </si>
  <si>
    <t>Altena</t>
  </si>
  <si>
    <t>Staphorst</t>
  </si>
  <si>
    <t>Ameland</t>
  </si>
  <si>
    <t>Steenwijkerland</t>
  </si>
  <si>
    <t>Amersfoort</t>
  </si>
  <si>
    <t>Utrecht</t>
  </si>
  <si>
    <t>Zwartewaterland</t>
  </si>
  <si>
    <t>Amstelveen</t>
  </si>
  <si>
    <t>Zwolle</t>
  </si>
  <si>
    <t>Amsterdam</t>
  </si>
  <si>
    <t>Apeldoorn</t>
  </si>
  <si>
    <t>Cleantech</t>
  </si>
  <si>
    <t>Arnhem</t>
  </si>
  <si>
    <t>Arnhem Nijmegen</t>
  </si>
  <si>
    <t>Assen</t>
  </si>
  <si>
    <t>Asten</t>
  </si>
  <si>
    <t>Metropoolregio Eindhoven</t>
  </si>
  <si>
    <t>Baarle-Nassau</t>
  </si>
  <si>
    <t>Baarn</t>
  </si>
  <si>
    <t>Barendrecht</t>
  </si>
  <si>
    <t>Barneveld</t>
  </si>
  <si>
    <t>Foodvalley</t>
  </si>
  <si>
    <t>Beek</t>
  </si>
  <si>
    <t>Zuid-Limburg</t>
  </si>
  <si>
    <t>Limburg</t>
  </si>
  <si>
    <t>Beekdaelen</t>
  </si>
  <si>
    <t>Beesel</t>
  </si>
  <si>
    <t>Noord- en Midden-Limburg</t>
  </si>
  <si>
    <t>Berg en Dal</t>
  </si>
  <si>
    <t>Bergeijk</t>
  </si>
  <si>
    <t>Bergen (L.)</t>
  </si>
  <si>
    <t>Bergen (NH.)</t>
  </si>
  <si>
    <t>Bergen op Zoom</t>
  </si>
  <si>
    <t>Berkelland</t>
  </si>
  <si>
    <t>Bernheze</t>
  </si>
  <si>
    <t>Noordoost Brabant</t>
  </si>
  <si>
    <t>Best</t>
  </si>
  <si>
    <t>Beuningen</t>
  </si>
  <si>
    <t>Beverwijk</t>
  </si>
  <si>
    <t>Bladel</t>
  </si>
  <si>
    <t>Blaricum</t>
  </si>
  <si>
    <t>Bloemendaal</t>
  </si>
  <si>
    <t>Bodegraven-Reeuwijk</t>
  </si>
  <si>
    <t>Midden-Holland</t>
  </si>
  <si>
    <t>Boekel</t>
  </si>
  <si>
    <t>Borger-Odoorn</t>
  </si>
  <si>
    <t>Borne</t>
  </si>
  <si>
    <t>Borsele</t>
  </si>
  <si>
    <t>Zeeland</t>
  </si>
  <si>
    <t>Boxtel</t>
  </si>
  <si>
    <t>Breda</t>
  </si>
  <si>
    <t>Bronckhorst</t>
  </si>
  <si>
    <t>Brummen</t>
  </si>
  <si>
    <t>Brunssum</t>
  </si>
  <si>
    <t>Bunnik</t>
  </si>
  <si>
    <t>U16</t>
  </si>
  <si>
    <t>Bunschoten</t>
  </si>
  <si>
    <t>Buren</t>
  </si>
  <si>
    <t>Fruitdelta Rivierenland</t>
  </si>
  <si>
    <t>Capelle aan den IJssel</t>
  </si>
  <si>
    <t>Castricum</t>
  </si>
  <si>
    <t>Coevorden</t>
  </si>
  <si>
    <t>Cranendonck</t>
  </si>
  <si>
    <t>Culemborg</t>
  </si>
  <si>
    <t>Dantumadiel</t>
  </si>
  <si>
    <t>De Bilt</t>
  </si>
  <si>
    <t>De Fryske Marren</t>
  </si>
  <si>
    <t>De Ronde Venen</t>
  </si>
  <si>
    <t>De Wolden</t>
  </si>
  <si>
    <t>Delft</t>
  </si>
  <si>
    <t>Den Helder</t>
  </si>
  <si>
    <t>Deurne</t>
  </si>
  <si>
    <t>Diemen</t>
  </si>
  <si>
    <t>Dijk en Waard</t>
  </si>
  <si>
    <t>Dinkelland</t>
  </si>
  <si>
    <t>Doesburg</t>
  </si>
  <si>
    <t>Doetinchem</t>
  </si>
  <si>
    <t>Dongen</t>
  </si>
  <si>
    <t>Hart van Brabant</t>
  </si>
  <si>
    <t>Dordrecht</t>
  </si>
  <si>
    <t>Drechterland</t>
  </si>
  <si>
    <t>Drimmelen</t>
  </si>
  <si>
    <t>Dronten</t>
  </si>
  <si>
    <t>Druten</t>
  </si>
  <si>
    <t>Duiven</t>
  </si>
  <si>
    <t>Echt-Susteren</t>
  </si>
  <si>
    <t>Edam-Volendam</t>
  </si>
  <si>
    <t>Ede</t>
  </si>
  <si>
    <t>Eemnes</t>
  </si>
  <si>
    <t>Eemsdelta</t>
  </si>
  <si>
    <t>Eersel</t>
  </si>
  <si>
    <t>Eijsden-Margraten</t>
  </si>
  <si>
    <t>Eindhoven</t>
  </si>
  <si>
    <t>Elburg</t>
  </si>
  <si>
    <t>Noord-Veluwe</t>
  </si>
  <si>
    <t>Emmen</t>
  </si>
  <si>
    <t>Enkhuizen</t>
  </si>
  <si>
    <t>Enschede</t>
  </si>
  <si>
    <t>Epe</t>
  </si>
  <si>
    <t>Ermelo</t>
  </si>
  <si>
    <t>Etten-Leur</t>
  </si>
  <si>
    <t>Geertruidenberg</t>
  </si>
  <si>
    <t>Geldrop-Mierlo</t>
  </si>
  <si>
    <t>Gemert-Bakel</t>
  </si>
  <si>
    <t>Gennep</t>
  </si>
  <si>
    <t>Gilze en Rijen</t>
  </si>
  <si>
    <t>Goeree-Overflakkee</t>
  </si>
  <si>
    <t>Goes</t>
  </si>
  <si>
    <t>Goirle</t>
  </si>
  <si>
    <t>Gooise Meren</t>
  </si>
  <si>
    <t>Gorinchem</t>
  </si>
  <si>
    <t>Alblasserwaard</t>
  </si>
  <si>
    <t>Gouda</t>
  </si>
  <si>
    <t>Gulpen-Wittem</t>
  </si>
  <si>
    <t>Haaksbergen</t>
  </si>
  <si>
    <t>Haarlem</t>
  </si>
  <si>
    <t>Haarlemmermeer</t>
  </si>
  <si>
    <t>Halderberge</t>
  </si>
  <si>
    <t>Harderwijk</t>
  </si>
  <si>
    <t>Hardinxveld-Giessendam</t>
  </si>
  <si>
    <t>Harlingen</t>
  </si>
  <si>
    <t>Hattem</t>
  </si>
  <si>
    <t>Heemskerk</t>
  </si>
  <si>
    <t>Heemstede</t>
  </si>
  <si>
    <t>Heerde</t>
  </si>
  <si>
    <t>Heerenveen</t>
  </si>
  <si>
    <t>Heerlen</t>
  </si>
  <si>
    <t>Heeze-Leende</t>
  </si>
  <si>
    <t>Heiloo</t>
  </si>
  <si>
    <t>Hellendoorn</t>
  </si>
  <si>
    <t>Helmond</t>
  </si>
  <si>
    <t>Hendrik-Ido-Ambacht</t>
  </si>
  <si>
    <t>Hengelo</t>
  </si>
  <si>
    <t>Het Hogeland</t>
  </si>
  <si>
    <t>Heumen</t>
  </si>
  <si>
    <t>Heusden</t>
  </si>
  <si>
    <t>Hillegom</t>
  </si>
  <si>
    <t>Hilvarenbeek</t>
  </si>
  <si>
    <t>Hilversum</t>
  </si>
  <si>
    <t>Hoeksche Waard</t>
  </si>
  <si>
    <t>Hof van Twente</t>
  </si>
  <si>
    <t>Hollands Kroon</t>
  </si>
  <si>
    <t>Hoogeveen</t>
  </si>
  <si>
    <t>Hoorn</t>
  </si>
  <si>
    <t>Horst aan de Maas</t>
  </si>
  <si>
    <t>Houten</t>
  </si>
  <si>
    <t>Huizen</t>
  </si>
  <si>
    <t>Hulst</t>
  </si>
  <si>
    <t>IJsselstein</t>
  </si>
  <si>
    <t>Kaag en Braassem</t>
  </si>
  <si>
    <t>Kapelle</t>
  </si>
  <si>
    <t>Katwijk</t>
  </si>
  <si>
    <t>Kerkrade</t>
  </si>
  <si>
    <t>Koggenland</t>
  </si>
  <si>
    <t>Krimpen aan den IJssel</t>
  </si>
  <si>
    <t>Krimpenerwaard</t>
  </si>
  <si>
    <t>Laarbeek</t>
  </si>
  <si>
    <t>Land van Cuijk</t>
  </si>
  <si>
    <t>Landgraaf</t>
  </si>
  <si>
    <t>Landsmeer</t>
  </si>
  <si>
    <t>Lansingerland</t>
  </si>
  <si>
    <t>Laren</t>
  </si>
  <si>
    <t>Leeuwarden</t>
  </si>
  <si>
    <t>Leiden</t>
  </si>
  <si>
    <t>Leiderdorp</t>
  </si>
  <si>
    <t>Leidschendam-Voorburg</t>
  </si>
  <si>
    <t>Lelystad</t>
  </si>
  <si>
    <t>Leudal</t>
  </si>
  <si>
    <t>Leusden</t>
  </si>
  <si>
    <t>Lingewaard</t>
  </si>
  <si>
    <t>Lisse</t>
  </si>
  <si>
    <t>Lochem</t>
  </si>
  <si>
    <t>Loon op Zand</t>
  </si>
  <si>
    <t>Lopik</t>
  </si>
  <si>
    <t>Losser</t>
  </si>
  <si>
    <t>Maasdriel</t>
  </si>
  <si>
    <t>Maasgouw</t>
  </si>
  <si>
    <t>Maashorst</t>
  </si>
  <si>
    <t>Maassluis</t>
  </si>
  <si>
    <t>Maastricht</t>
  </si>
  <si>
    <t>Medemblik</t>
  </si>
  <si>
    <t>Meerssen</t>
  </si>
  <si>
    <t>Meierijstad</t>
  </si>
  <si>
    <t>Meppel</t>
  </si>
  <si>
    <t>Middelburg</t>
  </si>
  <si>
    <t>Midden-Delfland</t>
  </si>
  <si>
    <t>Midden-Drenthe</t>
  </si>
  <si>
    <t>Midden-Groningen</t>
  </si>
  <si>
    <t>Moerdijk</t>
  </si>
  <si>
    <t>Molenlanden</t>
  </si>
  <si>
    <t>Montferland</t>
  </si>
  <si>
    <t>Montfoort</t>
  </si>
  <si>
    <t>Mook en Middelaar</t>
  </si>
  <si>
    <t>Neder-Betuwe</t>
  </si>
  <si>
    <t>Nederweert</t>
  </si>
  <si>
    <t>Nieuwegein</t>
  </si>
  <si>
    <t>Nieuwkoop</t>
  </si>
  <si>
    <t>Nijkerk</t>
  </si>
  <si>
    <t>Nijmegen</t>
  </si>
  <si>
    <t>Nissewaard</t>
  </si>
  <si>
    <t>Noardeast-Fryslân</t>
  </si>
  <si>
    <t>Noord-Beveland</t>
  </si>
  <si>
    <t>Noordenveld</t>
  </si>
  <si>
    <t>Noordoostpolder</t>
  </si>
  <si>
    <t>Noordwijk</t>
  </si>
  <si>
    <t>Nuenen, Gerwen en Nederwetten</t>
  </si>
  <si>
    <t>Nunspeet</t>
  </si>
  <si>
    <t>Oegstgeest</t>
  </si>
  <si>
    <t>Oirschot</t>
  </si>
  <si>
    <t>Oisterwijk</t>
  </si>
  <si>
    <t>Oldambt</t>
  </si>
  <si>
    <t>Oldebroek</t>
  </si>
  <si>
    <t>Oldenzaal</t>
  </si>
  <si>
    <t>Oost Gelre</t>
  </si>
  <si>
    <t>Oosterhout</t>
  </si>
  <si>
    <t>Ooststellingwerf</t>
  </si>
  <si>
    <t>Oostzaan</t>
  </si>
  <si>
    <t>Opmeer</t>
  </si>
  <si>
    <t>Opsterland</t>
  </si>
  <si>
    <t>Oss</t>
  </si>
  <si>
    <t>Oude IJsselstreek</t>
  </si>
  <si>
    <t>Ouder-Amstel</t>
  </si>
  <si>
    <t>Oudewater</t>
  </si>
  <si>
    <t>Overbetuwe</t>
  </si>
  <si>
    <t>Papendrecht</t>
  </si>
  <si>
    <t>Peel en Maas</t>
  </si>
  <si>
    <t>Pekela</t>
  </si>
  <si>
    <t>Pijnacker-Nootdorp</t>
  </si>
  <si>
    <t>Purmerend</t>
  </si>
  <si>
    <t>Putten</t>
  </si>
  <si>
    <t>Reimerswaal</t>
  </si>
  <si>
    <t>Renkum</t>
  </si>
  <si>
    <t>Renswoude</t>
  </si>
  <si>
    <t>Reusel-De Mierden</t>
  </si>
  <si>
    <t>Rheden</t>
  </si>
  <si>
    <t>Rhenen</t>
  </si>
  <si>
    <t>Ridderkerk</t>
  </si>
  <si>
    <t>Rijssen-Holten</t>
  </si>
  <si>
    <t>Rijswijk</t>
  </si>
  <si>
    <t>Roerdalen</t>
  </si>
  <si>
    <t>Roermond</t>
  </si>
  <si>
    <t>Roosendaal</t>
  </si>
  <si>
    <t>Rotterdam</t>
  </si>
  <si>
    <t>Rozendaal</t>
  </si>
  <si>
    <t>Rucphen</t>
  </si>
  <si>
    <t>Schagen</t>
  </si>
  <si>
    <t>Scherpenzeel</t>
  </si>
  <si>
    <t>Schiedam</t>
  </si>
  <si>
    <t>Schiermonnikoog</t>
  </si>
  <si>
    <t>Schouwen-Duiveland</t>
  </si>
  <si>
    <t>'s-Gravenhage</t>
  </si>
  <si>
    <t>'s-Hertogenbosch</t>
  </si>
  <si>
    <t>Simpelveld</t>
  </si>
  <si>
    <t>Sint-Michielsgestel</t>
  </si>
  <si>
    <t>Sittard-Geleen</t>
  </si>
  <si>
    <t>Sliedrecht</t>
  </si>
  <si>
    <t>Sluis</t>
  </si>
  <si>
    <t>Smallingerland</t>
  </si>
  <si>
    <t>Soest</t>
  </si>
  <si>
    <t>Someren</t>
  </si>
  <si>
    <t>Son en Breugel</t>
  </si>
  <si>
    <t>Stadskanaal</t>
  </si>
  <si>
    <t>Stede Broec</t>
  </si>
  <si>
    <t>Steenbergen</t>
  </si>
  <si>
    <t>Stein</t>
  </si>
  <si>
    <t>Stichtse Vecht</t>
  </si>
  <si>
    <t>Súdwest-Fryslân</t>
  </si>
  <si>
    <t>Terneuzen</t>
  </si>
  <si>
    <t>Terschelling</t>
  </si>
  <si>
    <t>Texel</t>
  </si>
  <si>
    <t>Teylingen</t>
  </si>
  <si>
    <t>Tholen</t>
  </si>
  <si>
    <t>Tiel</t>
  </si>
  <si>
    <t>Tilburg</t>
  </si>
  <si>
    <t>Tubbergen</t>
  </si>
  <si>
    <t>Twenterand</t>
  </si>
  <si>
    <t>Tynaarlo</t>
  </si>
  <si>
    <t>Tytsjerksteradiel</t>
  </si>
  <si>
    <t>Uitgeest</t>
  </si>
  <si>
    <t>Uithoorn</t>
  </si>
  <si>
    <t>Urk</t>
  </si>
  <si>
    <t>Utrechtse Heuvelrug</t>
  </si>
  <si>
    <t>Vaals</t>
  </si>
  <si>
    <t>Valkenburg aan de Geul</t>
  </si>
  <si>
    <t>Valkenswaard</t>
  </si>
  <si>
    <t>Veendam</t>
  </si>
  <si>
    <t>Veenendaal</t>
  </si>
  <si>
    <t>Veere</t>
  </si>
  <si>
    <t>Veldhoven</t>
  </si>
  <si>
    <t>Velsen</t>
  </si>
  <si>
    <t>Venlo</t>
  </si>
  <si>
    <t>Venray</t>
  </si>
  <si>
    <t>Vijfheerenlanden</t>
  </si>
  <si>
    <t>Vlaardingen</t>
  </si>
  <si>
    <t>Vlieland</t>
  </si>
  <si>
    <t>Vlissingen</t>
  </si>
  <si>
    <t>Voerendaal</t>
  </si>
  <si>
    <t>Vorne aan Zee</t>
  </si>
  <si>
    <t>Voorschoten</t>
  </si>
  <si>
    <t>Voorst</t>
  </si>
  <si>
    <t>Vught</t>
  </si>
  <si>
    <t>Waadhoeke</t>
  </si>
  <si>
    <t>Waalre</t>
  </si>
  <si>
    <t>Waalwijk</t>
  </si>
  <si>
    <t>Waddinxveen</t>
  </si>
  <si>
    <t>Wageningen</t>
  </si>
  <si>
    <t>Wassenaar</t>
  </si>
  <si>
    <t>Waterland</t>
  </si>
  <si>
    <t>Weert</t>
  </si>
  <si>
    <t>West Betuwe</t>
  </si>
  <si>
    <t>West Maas en Waal</t>
  </si>
  <si>
    <t>Westerkwartier</t>
  </si>
  <si>
    <t>Westerveld</t>
  </si>
  <si>
    <t>Westervoort</t>
  </si>
  <si>
    <t>Westerwolde</t>
  </si>
  <si>
    <t>Westland</t>
  </si>
  <si>
    <t>Weststellingwerf</t>
  </si>
  <si>
    <t>Wierden</t>
  </si>
  <si>
    <t>Wijchen</t>
  </si>
  <si>
    <t>Wijdemeren</t>
  </si>
  <si>
    <t>Wijk bij Duurstede</t>
  </si>
  <si>
    <t>Winterswijk</t>
  </si>
  <si>
    <t>Woensdrecht</t>
  </si>
  <si>
    <t>Woerden</t>
  </si>
  <si>
    <t>Wormerland</t>
  </si>
  <si>
    <t>Woudenberg</t>
  </si>
  <si>
    <t>Zaanstad</t>
  </si>
  <si>
    <t>Zaltbommel</t>
  </si>
  <si>
    <t>Zandvoort</t>
  </si>
  <si>
    <t>Zeewolde</t>
  </si>
  <si>
    <t>Zeist</t>
  </si>
  <si>
    <t>Zoetermeer</t>
  </si>
  <si>
    <t>Zoeterwoude</t>
  </si>
  <si>
    <t>Zuidplas</t>
  </si>
  <si>
    <t>Zundert</t>
  </si>
  <si>
    <t>Zutphen</t>
  </si>
  <si>
    <t>Zwijndrecht</t>
  </si>
  <si>
    <t>Provincies</t>
  </si>
  <si>
    <t>€ 1.076.953</t>
  </si>
  <si>
    <t>€ 1.076.182</t>
  </si>
  <si>
    <t>€ 1.531.544</t>
  </si>
  <si>
    <t>€ 1.118.375</t>
  </si>
  <si>
    <t>€ 1.117.573</t>
  </si>
  <si>
    <t>€ 1.590.449</t>
  </si>
  <si>
    <t>€ 869.847</t>
  </si>
  <si>
    <t>€ 869.224</t>
  </si>
  <si>
    <t>€ 1.237.016</t>
  </si>
  <si>
    <t>€ 1.491.166</t>
  </si>
  <si>
    <t>€ 1.490.098</t>
  </si>
  <si>
    <t>€ 2.120.599</t>
  </si>
  <si>
    <t>€ 704.162</t>
  </si>
  <si>
    <t>€ 703.657</t>
  </si>
  <si>
    <t>€ 1.001.394</t>
  </si>
  <si>
    <t>€ 2.526.698</t>
  </si>
  <si>
    <t>€ 2.524.888</t>
  </si>
  <si>
    <t>€ 3.593.237</t>
  </si>
  <si>
    <t>€ 1.325.481</t>
  </si>
  <si>
    <t>€ 1.324.531</t>
  </si>
  <si>
    <t>€ 1.884.977</t>
  </si>
  <si>
    <t>€ 2.547.409</t>
  </si>
  <si>
    <t>€ 2.545.584</t>
  </si>
  <si>
    <t>€ 3.622.690</t>
  </si>
  <si>
    <t>€ 3.500.098</t>
  </si>
  <si>
    <t>€ 3.497.590</t>
  </si>
  <si>
    <t>€ 4.977.516</t>
  </si>
  <si>
    <t>€ 787.004</t>
  </si>
  <si>
    <t>€ 786.440</t>
  </si>
  <si>
    <t>€ 1.119.205</t>
  </si>
  <si>
    <t>€ 3.189.439</t>
  </si>
  <si>
    <t>€ 3.187.153</t>
  </si>
  <si>
    <t>€ 4.535.725</t>
  </si>
  <si>
    <t>€ 1.574.009</t>
  </si>
  <si>
    <t>€ 1.572.881</t>
  </si>
  <si>
    <t>€ 2.238.410</t>
  </si>
  <si>
    <t>Gemeente</t>
  </si>
  <si>
    <t>2023 ZE-zone</t>
  </si>
  <si>
    <t>€ 531.536</t>
  </si>
  <si>
    <t>€ 536.358</t>
  </si>
  <si>
    <t>€ 541.179</t>
  </si>
  <si>
    <t>€ -</t>
  </si>
  <si>
    <t>€ 556.857</t>
  </si>
  <si>
    <t>€ 561.908</t>
  </si>
  <si>
    <t>€ 566.960</t>
  </si>
  <si>
    <t>€ 501.035</t>
  </si>
  <si>
    <t>€ 505.580</t>
  </si>
  <si>
    <t>€ 510.125</t>
  </si>
  <si>
    <t>€ 501.516</t>
  </si>
  <si>
    <t>€ 506.066</t>
  </si>
  <si>
    <t>€ 510.615</t>
  </si>
  <si>
    <t>€ 374.537</t>
  </si>
  <si>
    <t>€ 377.934</t>
  </si>
  <si>
    <t>€ 381.332</t>
  </si>
  <si>
    <t>€ 435.269</t>
  </si>
  <si>
    <t>€ 439.218</t>
  </si>
  <si>
    <t>€ 443.166</t>
  </si>
  <si>
    <t>€ 1.982.378</t>
  </si>
  <si>
    <t>€ 2.000.361</t>
  </si>
  <si>
    <t>€ 2.018.344</t>
  </si>
  <si>
    <t>€ 1.283.083</t>
  </si>
  <si>
    <t>€ 1.294.722</t>
  </si>
  <si>
    <t>€ 1.306.362</t>
  </si>
  <si>
    <t>€ 3.119.422</t>
  </si>
  <si>
    <t>€ 3.147.719</t>
  </si>
  <si>
    <t>€ 3.176.016</t>
  </si>
  <si>
    <t>€ 1.843.562</t>
  </si>
  <si>
    <t>€ 1.860.285</t>
  </si>
  <si>
    <t>€ 1.877.009</t>
  </si>
  <si>
    <t>€ 386.762</t>
  </si>
  <si>
    <t>€ 230.800</t>
  </si>
  <si>
    <t>€ 232.894</t>
  </si>
  <si>
    <t>€ 234.987</t>
  </si>
  <si>
    <t>€ 912.335</t>
  </si>
  <si>
    <t>€ 920.611</t>
  </si>
  <si>
    <t>€ 928.887</t>
  </si>
  <si>
    <t>€ 177.758</t>
  </si>
  <si>
    <t>€ 179.370</t>
  </si>
  <si>
    <t>€ 180.983</t>
  </si>
  <si>
    <t>€ 2.582.770</t>
  </si>
  <si>
    <t>€ 2.606.199</t>
  </si>
  <si>
    <t>€ 2.629.628</t>
  </si>
  <si>
    <t>€ 1.637.753</t>
  </si>
  <si>
    <t>€ 1.652.609</t>
  </si>
  <si>
    <t>€ 1.667.466</t>
  </si>
  <si>
    <t>€ 16.481.951</t>
  </si>
  <si>
    <t>€ 16.631.464</t>
  </si>
  <si>
    <t>€ 16.780.976</t>
  </si>
  <si>
    <t>€ 2.796.400</t>
  </si>
  <si>
    <t>€ 2.821.767</t>
  </si>
  <si>
    <t>€ 2.847.134</t>
  </si>
  <si>
    <t>€ 2.841.026</t>
  </si>
  <si>
    <t>€ 2.866.798</t>
  </si>
  <si>
    <t>€ 2.892.570</t>
  </si>
  <si>
    <t>€ 1.238.444</t>
  </si>
  <si>
    <t>€ 1.249.679</t>
  </si>
  <si>
    <t>€ 1.260.913</t>
  </si>
  <si>
    <t>€ 329.784</t>
  </si>
  <si>
    <t>€ 332.775</t>
  </si>
  <si>
    <t>€ 335.767</t>
  </si>
  <si>
    <t>€ 200.177</t>
  </si>
  <si>
    <t>€ 201.993</t>
  </si>
  <si>
    <t>€ 203.809</t>
  </si>
  <si>
    <t>€ 501.699</t>
  </si>
  <si>
    <t>€ 506.250</t>
  </si>
  <si>
    <t>€ 510.801</t>
  </si>
  <si>
    <t>€ 784.360</t>
  </si>
  <si>
    <t>€ 791.475</t>
  </si>
  <si>
    <t>€ 798.590</t>
  </si>
  <si>
    <t>€ 1.020.757</t>
  </si>
  <si>
    <t>€ 1.030.017</t>
  </si>
  <si>
    <t>€ 1.039.276</t>
  </si>
  <si>
    <t>Beek (L.)</t>
  </si>
  <si>
    <t>€ 333.744</t>
  </si>
  <si>
    <t>€ 336.772</t>
  </si>
  <si>
    <t>€ 339.799</t>
  </si>
  <si>
    <t>€ 649.268</t>
  </si>
  <si>
    <t>€ 655.157</t>
  </si>
  <si>
    <t>€ 661.047</t>
  </si>
  <si>
    <t>€ 287.834</t>
  </si>
  <si>
    <t>€ 290.445</t>
  </si>
  <si>
    <t>€ 293.056</t>
  </si>
  <si>
    <t>€ 629.271</t>
  </si>
  <si>
    <t>€ 634.979</t>
  </si>
  <si>
    <t>€ 640.688</t>
  </si>
  <si>
    <t>€ 379.814</t>
  </si>
  <si>
    <t>€ 383.259</t>
  </si>
  <si>
    <t>€ 386.705</t>
  </si>
  <si>
    <t>€ 269.359</t>
  </si>
  <si>
    <t>€ 271.802</t>
  </si>
  <si>
    <t>€ 274.245</t>
  </si>
  <si>
    <t>€ 697.606</t>
  </si>
  <si>
    <t>€ 703.934</t>
  </si>
  <si>
    <t>€ 710.263</t>
  </si>
  <si>
    <t>€ 1.246.115</t>
  </si>
  <si>
    <t>€ 1.257.419</t>
  </si>
  <si>
    <t>€ 1.268.722</t>
  </si>
  <si>
    <t>€ 805.703</t>
  </si>
  <si>
    <t>€ 813.012</t>
  </si>
  <si>
    <t>€ 820.321</t>
  </si>
  <si>
    <t>€ 516.524</t>
  </si>
  <si>
    <t>€ 521.210</t>
  </si>
  <si>
    <t>€ 525.895</t>
  </si>
  <si>
    <t>€ 538.151</t>
  </si>
  <si>
    <t>€ 543.033</t>
  </si>
  <si>
    <t>€ 547.914</t>
  </si>
  <si>
    <t>€ 468.046</t>
  </si>
  <si>
    <t>€ 472.291</t>
  </si>
  <si>
    <t>€ 476.537</t>
  </si>
  <si>
    <t>€ 805.806</t>
  </si>
  <si>
    <t>€ 813.116</t>
  </si>
  <si>
    <t>€ 820.426</t>
  </si>
  <si>
    <t>€ 410.059</t>
  </si>
  <si>
    <t>€ 413.779</t>
  </si>
  <si>
    <t>€ 417.498</t>
  </si>
  <si>
    <t>€ 250.626</t>
  </si>
  <si>
    <t>€ 252.899</t>
  </si>
  <si>
    <t>€ 255.173</t>
  </si>
  <si>
    <t>€ 428.244</t>
  </si>
  <si>
    <t>€ 432.129</t>
  </si>
  <si>
    <t>€ 436.014</t>
  </si>
  <si>
    <t>€ 628.863</t>
  </si>
  <si>
    <t>€ 634.567</t>
  </si>
  <si>
    <t>€ 640.272</t>
  </si>
  <si>
    <t>€ 218.022</t>
  </si>
  <si>
    <t>€ 219.999</t>
  </si>
  <si>
    <t>€ 221.977</t>
  </si>
  <si>
    <t>€ 510.471</t>
  </si>
  <si>
    <t>€ 515.102</t>
  </si>
  <si>
    <t>€ 519.733</t>
  </si>
  <si>
    <t>€ 424.370</t>
  </si>
  <si>
    <t>€ 428.219</t>
  </si>
  <si>
    <t>€ 432.069</t>
  </si>
  <si>
    <t>€ 442.920</t>
  </si>
  <si>
    <t>€ 446.938</t>
  </si>
  <si>
    <t>€ 450.956</t>
  </si>
  <si>
    <t>€ 584.546</t>
  </si>
  <si>
    <t>€ 589.849</t>
  </si>
  <si>
    <t>€ 595.152</t>
  </si>
  <si>
    <t>€ 3.258.593</t>
  </si>
  <si>
    <t>€ 3.288.153</t>
  </si>
  <si>
    <t>€ 3.317.713</t>
  </si>
  <si>
    <t>€ 683.116</t>
  </si>
  <si>
    <t>€ 689.313</t>
  </si>
  <si>
    <t>€ 695.509</t>
  </si>
  <si>
    <t>€ 418.832</t>
  </si>
  <si>
    <t>€ 422.632</t>
  </si>
  <si>
    <t>€ 426.431</t>
  </si>
  <si>
    <t>€ 575.800</t>
  </si>
  <si>
    <t>€ 581.023</t>
  </si>
  <si>
    <t>€ 586.246</t>
  </si>
  <si>
    <t>€ 300.381</t>
  </si>
  <si>
    <t>€ 303.106</t>
  </si>
  <si>
    <t>€ 305.831</t>
  </si>
  <si>
    <t>€ 385.942</t>
  </si>
  <si>
    <t>€ 389.443</t>
  </si>
  <si>
    <t>€ 392.944</t>
  </si>
  <si>
    <t>€ 471.968</t>
  </si>
  <si>
    <t>€ 476.250</t>
  </si>
  <si>
    <t>€ 480.531</t>
  </si>
  <si>
    <t>€ 1.190.038</t>
  </si>
  <si>
    <t>€ 1.200.833</t>
  </si>
  <si>
    <t>€ 1.211.628</t>
  </si>
  <si>
    <t>€ 665.195</t>
  </si>
  <si>
    <t>€ 671.230</t>
  </si>
  <si>
    <t>€ 677.264</t>
  </si>
  <si>
    <t>€ 699.076</t>
  </si>
  <si>
    <t>€ 705.418</t>
  </si>
  <si>
    <t>€ 711.759</t>
  </si>
  <si>
    <t>€ 398.671</t>
  </si>
  <si>
    <t>€ 402.288</t>
  </si>
  <si>
    <t>€ 405.904</t>
  </si>
  <si>
    <t>€ 528.094</t>
  </si>
  <si>
    <t>€ 532.884</t>
  </si>
  <si>
    <t>€ 537.674</t>
  </si>
  <si>
    <t>€ 517.393</t>
  </si>
  <si>
    <t>€ 522.086</t>
  </si>
  <si>
    <t>€ 526.780</t>
  </si>
  <si>
    <t>€ 353.212</t>
  </si>
  <si>
    <t>€ 356.416</t>
  </si>
  <si>
    <t>€ 359.620</t>
  </si>
  <si>
    <t>€ 797.303</t>
  </si>
  <si>
    <t>€ 804.536</t>
  </si>
  <si>
    <t>€ 811.769</t>
  </si>
  <si>
    <t>€ 1.010.851</t>
  </si>
  <si>
    <t>€ 1.020.021</t>
  </si>
  <si>
    <t>€ 1.029.191</t>
  </si>
  <si>
    <t>€ 794.446</t>
  </si>
  <si>
    <t>€ 801.653</t>
  </si>
  <si>
    <t>€ 808.859</t>
  </si>
  <si>
    <t>€ 475.010</t>
  </si>
  <si>
    <t>€ 479.319</t>
  </si>
  <si>
    <t>€ 483.628</t>
  </si>
  <si>
    <t>€ 1.910.778</t>
  </si>
  <si>
    <t>€ 1.928.112</t>
  </si>
  <si>
    <t>€ 1.945.445</t>
  </si>
  <si>
    <t>€ 1.151.864</t>
  </si>
  <si>
    <t>€ 1.162.313</t>
  </si>
  <si>
    <t>€ 1.172.762</t>
  </si>
  <si>
    <t>€ 576.631</t>
  </si>
  <si>
    <t>€ 581.861</t>
  </si>
  <si>
    <t>€ 587.092</t>
  </si>
  <si>
    <t>€ 1.732.890</t>
  </si>
  <si>
    <t>€ 1.748.610</t>
  </si>
  <si>
    <t>€ 1.764.329</t>
  </si>
  <si>
    <t>€ 639.160</t>
  </si>
  <si>
    <t>€ 644.958</t>
  </si>
  <si>
    <t>€ 650.756</t>
  </si>
  <si>
    <t>€ 1.373.904</t>
  </si>
  <si>
    <t>€ 1.386.367</t>
  </si>
  <si>
    <t>€ 1.398.830</t>
  </si>
  <si>
    <t>€ 474.699</t>
  </si>
  <si>
    <t>€ 479.005</t>
  </si>
  <si>
    <t>€ 483.311</t>
  </si>
  <si>
    <t>€ 245.862</t>
  </si>
  <si>
    <t>€ 248.092</t>
  </si>
  <si>
    <t>€ 250.322</t>
  </si>
  <si>
    <t>€ 1.024.022</t>
  </si>
  <si>
    <t>€ 1.033.311</t>
  </si>
  <si>
    <t>€ 1.042.601</t>
  </si>
  <si>
    <t>€ 480.097</t>
  </si>
  <si>
    <t>€ 484.452</t>
  </si>
  <si>
    <t>€ 488.807</t>
  </si>
  <si>
    <t>€ 2.124.192</t>
  </si>
  <si>
    <t>€ 2.143.461</t>
  </si>
  <si>
    <t>€ 2.162.730</t>
  </si>
  <si>
    <t>€ 367.581</t>
  </si>
  <si>
    <t>€ 370.916</t>
  </si>
  <si>
    <t>€ 374.250</t>
  </si>
  <si>
    <t>€ 502.537</t>
  </si>
  <si>
    <t>€ 507.096</t>
  </si>
  <si>
    <t>€ 511.654</t>
  </si>
  <si>
    <t>€ 778.718</t>
  </si>
  <si>
    <t>€ 785.782</t>
  </si>
  <si>
    <t>€ 792.846</t>
  </si>
  <si>
    <t>€ 350.755</t>
  </si>
  <si>
    <t>€ 353.937</t>
  </si>
  <si>
    <t>€ 357.119</t>
  </si>
  <si>
    <t>€ 445.175</t>
  </si>
  <si>
    <t>€ 449.214</t>
  </si>
  <si>
    <t>€ 453.252</t>
  </si>
  <si>
    <t>€ 620.097</t>
  </si>
  <si>
    <t>€ 625.722</t>
  </si>
  <si>
    <t>€ 631.347</t>
  </si>
  <si>
    <t>€ 643.842</t>
  </si>
  <si>
    <t>€ 649.683</t>
  </si>
  <si>
    <t>€ 655.523</t>
  </si>
  <si>
    <t>€ 1.946.113</t>
  </si>
  <si>
    <t>€ 1.963.767</t>
  </si>
  <si>
    <t>€ 1.981.421</t>
  </si>
  <si>
    <t>€ 213.137</t>
  </si>
  <si>
    <t>€ 215.070</t>
  </si>
  <si>
    <t>€ 217.004</t>
  </si>
  <si>
    <t>€ 922.701</t>
  </si>
  <si>
    <t>€ 931.071</t>
  </si>
  <si>
    <t>€ 939.442</t>
  </si>
  <si>
    <t>€ 381.551</t>
  </si>
  <si>
    <t>€ 385.012</t>
  </si>
  <si>
    <t>€ 388.473</t>
  </si>
  <si>
    <t>€ 473.930</t>
  </si>
  <si>
    <t>€ 478.229</t>
  </si>
  <si>
    <t>€ 482.528</t>
  </si>
  <si>
    <t>€ 4.255.740</t>
  </si>
  <si>
    <t>€ 4.294.345</t>
  </si>
  <si>
    <t>€ 4.332.950</t>
  </si>
  <si>
    <t>€ 423.539</t>
  </si>
  <si>
    <t>€ 427.381</t>
  </si>
  <si>
    <t>€ 431.223</t>
  </si>
  <si>
    <t>€ 1.907.636</t>
  </si>
  <si>
    <t>€ 1.924.940</t>
  </si>
  <si>
    <t>€ 1.942.245</t>
  </si>
  <si>
    <t>€ 390.080</t>
  </si>
  <si>
    <t>€ 393.618</t>
  </si>
  <si>
    <t>€ 397.157</t>
  </si>
  <si>
    <t>€ 2.854.299</t>
  </si>
  <si>
    <t>€ 2.880.191</t>
  </si>
  <si>
    <t>€ 2.906.083</t>
  </si>
  <si>
    <t>€ 624.376</t>
  </si>
  <si>
    <t>€ 630.040</t>
  </si>
  <si>
    <t>€ 635.704</t>
  </si>
  <si>
    <t>€ 549.217</t>
  </si>
  <si>
    <t>€ 554.199</t>
  </si>
  <si>
    <t>€ 559.181</t>
  </si>
  <si>
    <t>€ 770.752</t>
  </si>
  <si>
    <t>€ 777.744</t>
  </si>
  <si>
    <t>€ 784.736</t>
  </si>
  <si>
    <t>€ 415.764</t>
  </si>
  <si>
    <t>€ 419.536</t>
  </si>
  <si>
    <t>€ 423.307</t>
  </si>
  <si>
    <t>€ 716.345</t>
  </si>
  <si>
    <t>€ 722.843</t>
  </si>
  <si>
    <t>€ 729.341</t>
  </si>
  <si>
    <t>€ 541.230</t>
  </si>
  <si>
    <t>€ 546.139</t>
  </si>
  <si>
    <t>€ 551.049</t>
  </si>
  <si>
    <t>€ 346.956</t>
  </si>
  <si>
    <t>€ 350.103</t>
  </si>
  <si>
    <t>€ 353.251</t>
  </si>
  <si>
    <t>€ 493.993</t>
  </si>
  <si>
    <t>€ 498.474</t>
  </si>
  <si>
    <t>€ 502.955</t>
  </si>
  <si>
    <t>€ 1.036.022</t>
  </si>
  <si>
    <t>€ 1.045.420</t>
  </si>
  <si>
    <t>€ 1.054.818</t>
  </si>
  <si>
    <t>€ 768.936</t>
  </si>
  <si>
    <t>€ 775.911</t>
  </si>
  <si>
    <t>€ 782.887</t>
  </si>
  <si>
    <t>€ 435.306</t>
  </si>
  <si>
    <t>€ 439.255</t>
  </si>
  <si>
    <t>€ 443.203</t>
  </si>
  <si>
    <t>€ 1.085.543</t>
  </si>
  <si>
    <t>€ 1.095.390</t>
  </si>
  <si>
    <t>€ 1.105.238</t>
  </si>
  <si>
    <t>€ 689.018</t>
  </si>
  <si>
    <t>€ 695.268</t>
  </si>
  <si>
    <t>€ 701.518</t>
  </si>
  <si>
    <t>€ 1.270.311</t>
  </si>
  <si>
    <t>€ 1.281.834</t>
  </si>
  <si>
    <t>€ 1.293.357</t>
  </si>
  <si>
    <t>Groningen (gemeente)</t>
  </si>
  <si>
    <t>€ 4.424.361</t>
  </si>
  <si>
    <t>€ 4.464.495</t>
  </si>
  <si>
    <t>€ 4.504.630</t>
  </si>
  <si>
    <t>€ 308.953</t>
  </si>
  <si>
    <t>€ 311.756</t>
  </si>
  <si>
    <t>€ 314.559</t>
  </si>
  <si>
    <t>€ 458.763</t>
  </si>
  <si>
    <t>€ 462.925</t>
  </si>
  <si>
    <t>€ 467.086</t>
  </si>
  <si>
    <t>€ 2.890.192</t>
  </si>
  <si>
    <t>€ 2.916.410</t>
  </si>
  <si>
    <t>€ 2.942.628</t>
  </si>
  <si>
    <t>€ 2.563.025</t>
  </si>
  <si>
    <t>€ 2.586.275</t>
  </si>
  <si>
    <t>€ 2.609.525</t>
  </si>
  <si>
    <t>€ 567.833</t>
  </si>
  <si>
    <t>€ 572.984</t>
  </si>
  <si>
    <t>€ 578.135</t>
  </si>
  <si>
    <t>€ 1.036.831</t>
  </si>
  <si>
    <t>€ 1.046.237</t>
  </si>
  <si>
    <t>€ 1.055.642</t>
  </si>
  <si>
    <t>€ 828.947</t>
  </si>
  <si>
    <t>€ 836.466</t>
  </si>
  <si>
    <t>€ 843.986</t>
  </si>
  <si>
    <t>€ 331.078</t>
  </si>
  <si>
    <t>€ 334.082</t>
  </si>
  <si>
    <t>€ 337.085</t>
  </si>
  <si>
    <t>€ 357.032</t>
  </si>
  <si>
    <t>€ 360.271</t>
  </si>
  <si>
    <t>€ 363.509</t>
  </si>
  <si>
    <t>€ 251.440</t>
  </si>
  <si>
    <t>€ 253.721</t>
  </si>
  <si>
    <t>€ 256.002</t>
  </si>
  <si>
    <t>€ 726.106</t>
  </si>
  <si>
    <t>€ 732.693</t>
  </si>
  <si>
    <t>€ 739.279</t>
  </si>
  <si>
    <t>€ 534.682</t>
  </si>
  <si>
    <t>€ 539.532</t>
  </si>
  <si>
    <t>€ 544.382</t>
  </si>
  <si>
    <t>€ 348.516</t>
  </si>
  <si>
    <t>€ 351.677</t>
  </si>
  <si>
    <t>€ 354.839</t>
  </si>
  <si>
    <t>€ 969.330</t>
  </si>
  <si>
    <t>€ 978.123</t>
  </si>
  <si>
    <t>€ 986.916</t>
  </si>
  <si>
    <t>€ 1.740.409</t>
  </si>
  <si>
    <t>€ 1.756.197</t>
  </si>
  <si>
    <t>€ 1.771.985</t>
  </si>
  <si>
    <t>€ 323.142</t>
  </si>
  <si>
    <t>€ 326.074</t>
  </si>
  <si>
    <t>€ 329.005</t>
  </si>
  <si>
    <t>€ 466.231</t>
  </si>
  <si>
    <t>€ 470.460</t>
  </si>
  <si>
    <t>€ 474.689</t>
  </si>
  <si>
    <t>€ 631.096</t>
  </si>
  <si>
    <t>€ 636.821</t>
  </si>
  <si>
    <t>€ 642.546</t>
  </si>
  <si>
    <t>€ 1.558.145</t>
  </si>
  <si>
    <t>€ 1.572.279</t>
  </si>
  <si>
    <t>€ 1.586.414</t>
  </si>
  <si>
    <t>€ 511.212</t>
  </si>
  <si>
    <t>€ 515.849</t>
  </si>
  <si>
    <t>€ 520.486</t>
  </si>
  <si>
    <t>Hengelo (O.)</t>
  </si>
  <si>
    <t>€ 1.503.402</t>
  </si>
  <si>
    <t>€ 1.517.040</t>
  </si>
  <si>
    <t>€ 1.530.678</t>
  </si>
  <si>
    <t>€ 942.888</t>
  </si>
  <si>
    <t>€ 951.441</t>
  </si>
  <si>
    <t>€ 959.994</t>
  </si>
  <si>
    <t>€ 320.858</t>
  </si>
  <si>
    <t>€ 323.769</t>
  </si>
  <si>
    <t>€ 326.679</t>
  </si>
  <si>
    <t>€ 778.837</t>
  </si>
  <si>
    <t>€ 785.902</t>
  </si>
  <si>
    <t>€ 792.967</t>
  </si>
  <si>
    <t>€ 424.305</t>
  </si>
  <si>
    <t>€ 428.154</t>
  </si>
  <si>
    <t>€ 432.003</t>
  </si>
  <si>
    <t>€ 328.793</t>
  </si>
  <si>
    <t>€ 331.776</t>
  </si>
  <si>
    <t>€ 334.758</t>
  </si>
  <si>
    <t>€ 1.635.741</t>
  </si>
  <si>
    <t>€ 1.650.579</t>
  </si>
  <si>
    <t>€ 1.665.418</t>
  </si>
  <si>
    <t>€ 1.482.923</t>
  </si>
  <si>
    <t>€ 1.496.375</t>
  </si>
  <si>
    <t>€ 1.509.827</t>
  </si>
  <si>
    <t>€ 656.041</t>
  </si>
  <si>
    <t>€ 661.993</t>
  </si>
  <si>
    <t>€ 667.944</t>
  </si>
  <si>
    <t>€ 887.398</t>
  </si>
  <si>
    <t>€ 895.448</t>
  </si>
  <si>
    <t>€ 903.498</t>
  </si>
  <si>
    <t>€ 1.002.400</t>
  </si>
  <si>
    <t>€ 1.011.493</t>
  </si>
  <si>
    <t>€ 1.020.586</t>
  </si>
  <si>
    <t>€ 1.249.966</t>
  </si>
  <si>
    <t>€ 1.261.305</t>
  </si>
  <si>
    <t>€ 1.272.644</t>
  </si>
  <si>
    <t>€ 768.327</t>
  </si>
  <si>
    <t>€ 775.296</t>
  </si>
  <si>
    <t>€ 782.266</t>
  </si>
  <si>
    <t>€ 798.852</t>
  </si>
  <si>
    <t>€ 806.099</t>
  </si>
  <si>
    <t>€ 813.345</t>
  </si>
  <si>
    <t>€ 735.894</t>
  </si>
  <si>
    <t>€ 742.569</t>
  </si>
  <si>
    <t>€ 749.245</t>
  </si>
  <si>
    <t>€ 570.689</t>
  </si>
  <si>
    <t>€ 575.866</t>
  </si>
  <si>
    <t>€ 581.043</t>
  </si>
  <si>
    <t>€ 579.406</t>
  </si>
  <si>
    <t>€ 584.662</t>
  </si>
  <si>
    <t>€ 589.918</t>
  </si>
  <si>
    <t>€ 507.902</t>
  </si>
  <si>
    <t>€ 512.509</t>
  </si>
  <si>
    <t>€ 517.116</t>
  </si>
  <si>
    <t>€ 919.202</t>
  </si>
  <si>
    <t>€ 927.540</t>
  </si>
  <si>
    <t>€ 935.878</t>
  </si>
  <si>
    <t>€ 269.281</t>
  </si>
  <si>
    <t>€ 271.724</t>
  </si>
  <si>
    <t>€ 274.167</t>
  </si>
  <si>
    <t>€ 1.058.210</t>
  </si>
  <si>
    <t>€ 1.067.810</t>
  </si>
  <si>
    <t>€ 1.077.409</t>
  </si>
  <si>
    <t>€ 953.332</t>
  </si>
  <si>
    <t>€ 961.980</t>
  </si>
  <si>
    <t>€ 970.628</t>
  </si>
  <si>
    <t>€ 414.210</t>
  </si>
  <si>
    <t>€ 417.968</t>
  </si>
  <si>
    <t>€ 421.725</t>
  </si>
  <si>
    <t>€ 528.886</t>
  </si>
  <si>
    <t>€ 533.683</t>
  </si>
  <si>
    <t>€ 538.481</t>
  </si>
  <si>
    <t>€ 948.629</t>
  </si>
  <si>
    <t>€ 957.234</t>
  </si>
  <si>
    <t>€ 965.840</t>
  </si>
  <si>
    <t>€ 415.686</t>
  </si>
  <si>
    <t>€ 419.457</t>
  </si>
  <si>
    <t>€ 423.228</t>
  </si>
  <si>
    <t>€ 1.511.738</t>
  </si>
  <si>
    <t>€ 1.525.452</t>
  </si>
  <si>
    <t>€ 1.539.165</t>
  </si>
  <si>
    <t>€ 704.035</t>
  </si>
  <si>
    <t>€ 710.421</t>
  </si>
  <si>
    <t>€ 716.808</t>
  </si>
  <si>
    <t>€ 245.116</t>
  </si>
  <si>
    <t>€ 247.340</t>
  </si>
  <si>
    <t>€ 249.563</t>
  </si>
  <si>
    <t>€ 959.123</t>
  </si>
  <si>
    <t>€ 967.823</t>
  </si>
  <si>
    <t>€ 976.524</t>
  </si>
  <si>
    <t>Laren (NH.)</t>
  </si>
  <si>
    <t>€ 259.043</t>
  </si>
  <si>
    <t>€ 261.393</t>
  </si>
  <si>
    <t>€ 263.743</t>
  </si>
  <si>
    <t>€ 2.393.357</t>
  </si>
  <si>
    <t>€ 2.415.068</t>
  </si>
  <si>
    <t>€ 2.436.779</t>
  </si>
  <si>
    <t>€ 2.279.990</t>
  </si>
  <si>
    <t>€ 2.300.672</t>
  </si>
  <si>
    <t>€ 2.321.355</t>
  </si>
  <si>
    <t>€ 529.542</t>
  </si>
  <si>
    <t>€ 534.346</t>
  </si>
  <si>
    <t>€ 539.150</t>
  </si>
  <si>
    <t>€ 1.382.578</t>
  </si>
  <si>
    <t>€ 1.395.120</t>
  </si>
  <si>
    <t>€ 1.407.661</t>
  </si>
  <si>
    <t>€ 1.315.598</t>
  </si>
  <si>
    <t>€ 1.327.532</t>
  </si>
  <si>
    <t>€ 1.339.466</t>
  </si>
  <si>
    <t>€ 659.748</t>
  </si>
  <si>
    <t>€ 665.732</t>
  </si>
  <si>
    <t>€ 671.717</t>
  </si>
  <si>
    <t>€ 540.767</t>
  </si>
  <si>
    <t>€ 545.672</t>
  </si>
  <si>
    <t>€ 550.578</t>
  </si>
  <si>
    <t>€ 776.682</t>
  </si>
  <si>
    <t>€ 783.728</t>
  </si>
  <si>
    <t>€ 790.773</t>
  </si>
  <si>
    <t>€ 456.490</t>
  </si>
  <si>
    <t>€ 460.631</t>
  </si>
  <si>
    <t>€ 464.772</t>
  </si>
  <si>
    <t>€ 667.333</t>
  </si>
  <si>
    <t>€ 673.387</t>
  </si>
  <si>
    <t>€ 679.441</t>
  </si>
  <si>
    <t>€ 447.436</t>
  </si>
  <si>
    <t>€ 451.495</t>
  </si>
  <si>
    <t>€ 455.554</t>
  </si>
  <si>
    <t>€ 277.221</t>
  </si>
  <si>
    <t>€ 279.736</t>
  </si>
  <si>
    <t>€ 282.251</t>
  </si>
  <si>
    <t>€ 421.852</t>
  </si>
  <si>
    <t>€ 425.679</t>
  </si>
  <si>
    <t>€ 429.506</t>
  </si>
  <si>
    <t>€ 433.925</t>
  </si>
  <si>
    <t>€ 437.861</t>
  </si>
  <si>
    <t>€ 441.798</t>
  </si>
  <si>
    <t>€ 458.609</t>
  </si>
  <si>
    <t>€ 462.769</t>
  </si>
  <si>
    <t>€ 466.929</t>
  </si>
  <si>
    <t>€ 1.021.406</t>
  </si>
  <si>
    <t>€ 1.030.672</t>
  </si>
  <si>
    <t>€ 1.039.937</t>
  </si>
  <si>
    <t>€ 626.177</t>
  </si>
  <si>
    <t>€ 631.857</t>
  </si>
  <si>
    <t>€ 637.538</t>
  </si>
  <si>
    <t>€ 2.357.156</t>
  </si>
  <si>
    <t>€ 2.378.539</t>
  </si>
  <si>
    <t>€ 2.399.921</t>
  </si>
  <si>
    <t>€ 787.624</t>
  </si>
  <si>
    <t>€ 794.769</t>
  </si>
  <si>
    <t>€ 801.914</t>
  </si>
  <si>
    <t>€ 356.928</t>
  </si>
  <si>
    <t>€ 360.166</t>
  </si>
  <si>
    <t>€ 363.403</t>
  </si>
  <si>
    <t>€ 1.358.459</t>
  </si>
  <si>
    <t>€ 1.370.781</t>
  </si>
  <si>
    <t>€ 1.383.104</t>
  </si>
  <si>
    <t>€ 649.607</t>
  </si>
  <si>
    <t>€ 655.500</t>
  </si>
  <si>
    <t>€ 661.393</t>
  </si>
  <si>
    <t>Middelburg (Z.)</t>
  </si>
  <si>
    <t>€ 967.101</t>
  </si>
  <si>
    <t>€ 975.874</t>
  </si>
  <si>
    <t>€ 984.647</t>
  </si>
  <si>
    <t>€ 360.853</t>
  </si>
  <si>
    <t>€ 364.127</t>
  </si>
  <si>
    <t>€ 367.400</t>
  </si>
  <si>
    <t>€ 664.280</t>
  </si>
  <si>
    <t>€ 670.306</t>
  </si>
  <si>
    <t>€ 676.332</t>
  </si>
  <si>
    <t>€ 1.121.162</t>
  </si>
  <si>
    <t>€ 1.131.332</t>
  </si>
  <si>
    <t>€ 1.141.503</t>
  </si>
  <si>
    <t>€ 704.570</t>
  </si>
  <si>
    <t>€ 710.961</t>
  </si>
  <si>
    <t>€ 717.353</t>
  </si>
  <si>
    <t>€ 716.607</t>
  </si>
  <si>
    <t>€ 723.107</t>
  </si>
  <si>
    <t>€ 729.608</t>
  </si>
  <si>
    <t>€ 639.096</t>
  </si>
  <si>
    <t>€ 644.893</t>
  </si>
  <si>
    <t>€ 650.691</t>
  </si>
  <si>
    <t>€ 273.446</t>
  </si>
  <si>
    <t>€ 275.927</t>
  </si>
  <si>
    <t>€ 278.407</t>
  </si>
  <si>
    <t>€ 185.711</t>
  </si>
  <si>
    <t>€ 187.395</t>
  </si>
  <si>
    <t>€ 189.080</t>
  </si>
  <si>
    <t>€ 392.965</t>
  </si>
  <si>
    <t>€ 396.529</t>
  </si>
  <si>
    <t>€ 400.094</t>
  </si>
  <si>
    <t>€ 339.952</t>
  </si>
  <si>
    <t>€ 343.036</t>
  </si>
  <si>
    <t>€ 346.120</t>
  </si>
  <si>
    <t>€ 1.119.172</t>
  </si>
  <si>
    <t>€ 1.129.325</t>
  </si>
  <si>
    <t>€ 1.139.477</t>
  </si>
  <si>
    <t>€ 505.577</t>
  </si>
  <si>
    <t>€ 510.163</t>
  </si>
  <si>
    <t>€ 514.750</t>
  </si>
  <si>
    <t>€ 712.006</t>
  </si>
  <si>
    <t>€ 718.465</t>
  </si>
  <si>
    <t>€ 724.924</t>
  </si>
  <si>
    <t>€ 3.103.498</t>
  </si>
  <si>
    <t>€ 3.131.651</t>
  </si>
  <si>
    <t>€ 3.159.803</t>
  </si>
  <si>
    <t>€ 1.471.177</t>
  </si>
  <si>
    <t>€ 1.484.523</t>
  </si>
  <si>
    <t>€ 1.497.868</t>
  </si>
  <si>
    <t>€ 873.639</t>
  </si>
  <si>
    <t>€ 881.564</t>
  </si>
  <si>
    <t>€ 889.489</t>
  </si>
  <si>
    <t>€ 273.345</t>
  </si>
  <si>
    <t>€ 275.825</t>
  </si>
  <si>
    <t>€ 278.304</t>
  </si>
  <si>
    <t>€ 629.957</t>
  </si>
  <si>
    <t>€ 635.672</t>
  </si>
  <si>
    <t>€ 641.386</t>
  </si>
  <si>
    <t>€ 884.374</t>
  </si>
  <si>
    <t>€ 892.397</t>
  </si>
  <si>
    <t>€ 900.419</t>
  </si>
  <si>
    <t>€ 868.790</t>
  </si>
  <si>
    <t>€ 876.671</t>
  </si>
  <si>
    <t>€ 884.552</t>
  </si>
  <si>
    <t>€ 435.319</t>
  </si>
  <si>
    <t>€ 439.268</t>
  </si>
  <si>
    <t>€ 443.216</t>
  </si>
  <si>
    <t>€ 515.489</t>
  </si>
  <si>
    <t>€ 520.165</t>
  </si>
  <si>
    <t>€ 524.841</t>
  </si>
  <si>
    <t>€ 455.243</t>
  </si>
  <si>
    <t>€ 459.373</t>
  </si>
  <si>
    <t>€ 463.502</t>
  </si>
  <si>
    <t>€ 366.841</t>
  </si>
  <si>
    <t>€ 370.169</t>
  </si>
  <si>
    <t>€ 373.497</t>
  </si>
  <si>
    <t>€ 585.928</t>
  </si>
  <si>
    <t>€ 591.243</t>
  </si>
  <si>
    <t>€ 596.558</t>
  </si>
  <si>
    <t>€ 767.109</t>
  </si>
  <si>
    <t>€ 774.067</t>
  </si>
  <si>
    <t>€ 781.026</t>
  </si>
  <si>
    <t>€ 419.602</t>
  </si>
  <si>
    <t>€ 423.408</t>
  </si>
  <si>
    <t>€ 427.215</t>
  </si>
  <si>
    <t>€ 596.628</t>
  </si>
  <si>
    <t>€ 602.040</t>
  </si>
  <si>
    <t>€ 607.452</t>
  </si>
  <si>
    <t>€ 394.049</t>
  </si>
  <si>
    <t>€ 397.624</t>
  </si>
  <si>
    <t>€ 401.198</t>
  </si>
  <si>
    <t>€ 547.159</t>
  </si>
  <si>
    <t>€ 552.122</t>
  </si>
  <si>
    <t>€ 557.086</t>
  </si>
  <si>
    <t>€ 1.020.238</t>
  </si>
  <si>
    <t>€ 1.029.493</t>
  </si>
  <si>
    <t>€ 1.038.748</t>
  </si>
  <si>
    <t>€ 522.949</t>
  </si>
  <si>
    <t>€ 527.693</t>
  </si>
  <si>
    <t>€ 532.437</t>
  </si>
  <si>
    <t>€ 213.838</t>
  </si>
  <si>
    <t>€ 215.778</t>
  </si>
  <si>
    <t>€ 217.718</t>
  </si>
  <si>
    <t>€ 245.010</t>
  </si>
  <si>
    <t>€ 247.233</t>
  </si>
  <si>
    <t>€ 249.456</t>
  </si>
  <si>
    <t>€ 554.546</t>
  </si>
  <si>
    <t>€ 559.576</t>
  </si>
  <si>
    <t>€ 564.607</t>
  </si>
  <si>
    <t>€ 1.549.029</t>
  </si>
  <si>
    <t>€ 1.563.081</t>
  </si>
  <si>
    <t>€ 1.577.132</t>
  </si>
  <si>
    <t>€ 684.741</t>
  </si>
  <si>
    <t>€ 690.953</t>
  </si>
  <si>
    <t>€ 697.164</t>
  </si>
  <si>
    <t>€ 330.381</t>
  </si>
  <si>
    <t>€ 333.378</t>
  </si>
  <si>
    <t>€ 336.375</t>
  </si>
  <si>
    <t>€ 221.954</t>
  </si>
  <si>
    <t>€ 223.967</t>
  </si>
  <si>
    <t>€ 225.981</t>
  </si>
  <si>
    <t>€ 798.336</t>
  </si>
  <si>
    <t>€ 805.578</t>
  </si>
  <si>
    <t>€ 812.820</t>
  </si>
  <si>
    <t>€ 590.735</t>
  </si>
  <si>
    <t>€ 596.094</t>
  </si>
  <si>
    <t>€ 601.452</t>
  </si>
  <si>
    <t>€ 748.883</t>
  </si>
  <si>
    <t>€ 755.676</t>
  </si>
  <si>
    <t>€ 762.470</t>
  </si>
  <si>
    <t>€ 265.028</t>
  </si>
  <si>
    <t>€ 267.432</t>
  </si>
  <si>
    <t>€ 269.836</t>
  </si>
  <si>
    <t>€ 843.844</t>
  </si>
  <si>
    <t>€ 851.499</t>
  </si>
  <si>
    <t>€ 859.153</t>
  </si>
  <si>
    <t>€ 1.548.626</t>
  </si>
  <si>
    <t>€ 1.562.674</t>
  </si>
  <si>
    <t>€ 1.576.722</t>
  </si>
  <si>
    <t>€ 467.313</t>
  </si>
  <si>
    <t>€ 471.552</t>
  </si>
  <si>
    <t>€ 475.791</t>
  </si>
  <si>
    <t>€ 664.060</t>
  </si>
  <si>
    <t>€ 670.084</t>
  </si>
  <si>
    <t>€ 676.108</t>
  </si>
  <si>
    <t>€ 427.954</t>
  </si>
  <si>
    <t>€ 431.836</t>
  </si>
  <si>
    <t>€ 435.718</t>
  </si>
  <si>
    <t>€ 593.706</t>
  </si>
  <si>
    <t>€ 599.092</t>
  </si>
  <si>
    <t>€ 604.478</t>
  </si>
  <si>
    <t>€ 136.754</t>
  </si>
  <si>
    <t>€ 137.995</t>
  </si>
  <si>
    <t>€ 139.236</t>
  </si>
  <si>
    <t>€ 270.413</t>
  </si>
  <si>
    <t>€ 272.866</t>
  </si>
  <si>
    <t>€ 275.319</t>
  </si>
  <si>
    <t>€ 847.662</t>
  </si>
  <si>
    <t>€ 855.352</t>
  </si>
  <si>
    <t>€ 863.041</t>
  </si>
  <si>
    <t>€ 363.637</t>
  </si>
  <si>
    <t>€ 366.935</t>
  </si>
  <si>
    <t>€ 370.234</t>
  </si>
  <si>
    <t>€ 865.807</t>
  </si>
  <si>
    <t>€ 873.661</t>
  </si>
  <si>
    <t>€ 881.515</t>
  </si>
  <si>
    <t>€ 637.240</t>
  </si>
  <si>
    <t>€ 643.021</t>
  </si>
  <si>
    <t>€ 648.801</t>
  </si>
  <si>
    <t>Rijswijk (ZH.)</t>
  </si>
  <si>
    <t>€ 1.078.210</t>
  </si>
  <si>
    <t>€ 1.087.991</t>
  </si>
  <si>
    <t>€ 1.097.772</t>
  </si>
  <si>
    <t>€ 408.355</t>
  </si>
  <si>
    <t>€ 412.060</t>
  </si>
  <si>
    <t>€ 1.063.168</t>
  </si>
  <si>
    <t>€ 1.072.812</t>
  </si>
  <si>
    <t>€ 1.082.457</t>
  </si>
  <si>
    <t>€ 1.418.627</t>
  </si>
  <si>
    <t>€ 1.431.495</t>
  </si>
  <si>
    <t>€ 1.444.364</t>
  </si>
  <si>
    <t>€ 11.321.622</t>
  </si>
  <si>
    <t>€ 11.424.324</t>
  </si>
  <si>
    <t>€ 11.527.025</t>
  </si>
  <si>
    <t>€ 88.446</t>
  </si>
  <si>
    <t>€ 89.248</t>
  </si>
  <si>
    <t>€ 90.050</t>
  </si>
  <si>
    <t>€ 417.598</t>
  </si>
  <si>
    <t>€ 421.386</t>
  </si>
  <si>
    <t>€ 425.174</t>
  </si>
  <si>
    <t>€ 937.407</t>
  </si>
  <si>
    <t>€ 945.910</t>
  </si>
  <si>
    <t>€ 954.413</t>
  </si>
  <si>
    <t>€ 214.010</t>
  </si>
  <si>
    <t>€ 215.951</t>
  </si>
  <si>
    <t>€ 217.893</t>
  </si>
  <si>
    <t>€ 1.404.849</t>
  </si>
  <si>
    <t>€ 1.417.592</t>
  </si>
  <si>
    <t>€ 1.430.336</t>
  </si>
  <si>
    <t>€ 100.602</t>
  </si>
  <si>
    <t>€ 101.515</t>
  </si>
  <si>
    <t>€ 102.427</t>
  </si>
  <si>
    <t>€ 835.241</t>
  </si>
  <si>
    <t>€ 842.817</t>
  </si>
  <si>
    <t>€ 850.394</t>
  </si>
  <si>
    <t>'s-Gravenhage (gemeente)</t>
  </si>
  <si>
    <t>€ 9.464.352</t>
  </si>
  <si>
    <t>€ 9.550.205</t>
  </si>
  <si>
    <t>€ 9.636.059</t>
  </si>
  <si>
    <t>€ 2.739.630</t>
  </si>
  <si>
    <t>€ 2.764.482</t>
  </si>
  <si>
    <t>€ 2.789.334</t>
  </si>
  <si>
    <t>€ 248.335</t>
  </si>
  <si>
    <t>€ 250.587</t>
  </si>
  <si>
    <t>€ 252.840</t>
  </si>
  <si>
    <t>€ 493.071</t>
  </si>
  <si>
    <t>€ 497.544</t>
  </si>
  <si>
    <t>€ 502.016</t>
  </si>
  <si>
    <t>€ 1.742.043</t>
  </si>
  <si>
    <t>€ 1.757.845</t>
  </si>
  <si>
    <t>€ 1.773.648</t>
  </si>
  <si>
    <t>€ 465.665</t>
  </si>
  <si>
    <t>€ 469.889</t>
  </si>
  <si>
    <t>€ 474.113</t>
  </si>
  <si>
    <t>€ 745.006</t>
  </si>
  <si>
    <t>€ 751.764</t>
  </si>
  <si>
    <t>€ 758.522</t>
  </si>
  <si>
    <t>€ 1.028.007</t>
  </si>
  <si>
    <t>€ 1.037.332</t>
  </si>
  <si>
    <t>€ 1.046.657</t>
  </si>
  <si>
    <t>€ 850.033</t>
  </si>
  <si>
    <t>€ 857.744</t>
  </si>
  <si>
    <t>€ 865.455</t>
  </si>
  <si>
    <t>€ 367.683</t>
  </si>
  <si>
    <t>€ 371.018</t>
  </si>
  <si>
    <t>€ 374.353</t>
  </si>
  <si>
    <t>€ 329.242</t>
  </si>
  <si>
    <t>€ 332.228</t>
  </si>
  <si>
    <t>€ 335.215</t>
  </si>
  <si>
    <t>€ 626.140</t>
  </si>
  <si>
    <t>€ 631.820</t>
  </si>
  <si>
    <t>€ 637.500</t>
  </si>
  <si>
    <t>€ 303.121</t>
  </si>
  <si>
    <t>€ 305.871</t>
  </si>
  <si>
    <t>€ 308.621</t>
  </si>
  <si>
    <t>€ 386.246</t>
  </si>
  <si>
    <t>€ 389.750</t>
  </si>
  <si>
    <t>€ 393.253</t>
  </si>
  <si>
    <t>€ 475.710</t>
  </si>
  <si>
    <t>€ 480.025</t>
  </si>
  <si>
    <t>€ 484.341</t>
  </si>
  <si>
    <t>€ 850.761</t>
  </si>
  <si>
    <t>€ 858.479</t>
  </si>
  <si>
    <t>€ 866.196</t>
  </si>
  <si>
    <t>Stein (L.)</t>
  </si>
  <si>
    <t>€ 474.228</t>
  </si>
  <si>
    <t>€ 478.529</t>
  </si>
  <si>
    <t>€ 482.831</t>
  </si>
  <si>
    <t>€ 1.100.028</t>
  </si>
  <si>
    <t>€ 1.110.006</t>
  </si>
  <si>
    <t>€ 1.119.985</t>
  </si>
  <si>
    <t>€ 1.699.147</t>
  </si>
  <si>
    <t>€ 1.714.561</t>
  </si>
  <si>
    <t>€ 1.729.974</t>
  </si>
  <si>
    <t>€ 1.093.060</t>
  </si>
  <si>
    <t>€ 1.102.975</t>
  </si>
  <si>
    <t>€ 1.112.891</t>
  </si>
  <si>
    <t>€ 193.681</t>
  </si>
  <si>
    <t>€ 195.438</t>
  </si>
  <si>
    <t>€ 197.195</t>
  </si>
  <si>
    <t>€ 456.558</t>
  </si>
  <si>
    <t>€ 460.700</t>
  </si>
  <si>
    <t>€ 464.842</t>
  </si>
  <si>
    <t>€ 655.453</t>
  </si>
  <si>
    <t>€ 661.399</t>
  </si>
  <si>
    <t>€ 667.345</t>
  </si>
  <si>
    <t>€ 509.685</t>
  </si>
  <si>
    <t>€ 514.308</t>
  </si>
  <si>
    <t>€ 518.932</t>
  </si>
  <si>
    <t>€ 742.492</t>
  </si>
  <si>
    <t>€ 749.227</t>
  </si>
  <si>
    <t>€ 755.963</t>
  </si>
  <si>
    <t>€ 3.858.226</t>
  </si>
  <si>
    <t>€ 3.893.225</t>
  </si>
  <si>
    <t>€ 3.928.224</t>
  </si>
  <si>
    <t>€ 382.188</t>
  </si>
  <si>
    <t>€ 385.655</t>
  </si>
  <si>
    <t>€ 389.122</t>
  </si>
  <si>
    <t>€ 562.503</t>
  </si>
  <si>
    <t>€ 567.605</t>
  </si>
  <si>
    <t>€ 572.708</t>
  </si>
  <si>
    <t>€ 628.859</t>
  </si>
  <si>
    <t>€ 634.563</t>
  </si>
  <si>
    <t>€ 640.268</t>
  </si>
  <si>
    <t>€ 590.414</t>
  </si>
  <si>
    <t>€ 595.770</t>
  </si>
  <si>
    <t>€ 601.126</t>
  </si>
  <si>
    <t>€ 273.182</t>
  </si>
  <si>
    <t>€ 275.660</t>
  </si>
  <si>
    <t>€ 278.138</t>
  </si>
  <si>
    <t>€ 553.946</t>
  </si>
  <si>
    <t>€ 558.971</t>
  </si>
  <si>
    <t>€ 563.996</t>
  </si>
  <si>
    <t>€ 320.070</t>
  </si>
  <si>
    <t>€ 322.974</t>
  </si>
  <si>
    <t>€ 325.877</t>
  </si>
  <si>
    <t>Utrecht (gemeente)</t>
  </si>
  <si>
    <t>€ 5.805.426</t>
  </si>
  <si>
    <t>€ 5.858.089</t>
  </si>
  <si>
    <t>€ 5.910.752</t>
  </si>
  <si>
    <t>€ 902.180</t>
  </si>
  <si>
    <t>€ 910.364</t>
  </si>
  <si>
    <t>€ 918.548</t>
  </si>
  <si>
    <t>€ 278.574</t>
  </si>
  <si>
    <t>€ 281.101</t>
  </si>
  <si>
    <t>€ 283.628</t>
  </si>
  <si>
    <t>€ 376.027</t>
  </si>
  <si>
    <t>€ 379.438</t>
  </si>
  <si>
    <t>€ 382.849</t>
  </si>
  <si>
    <t>€ 608.933</t>
  </si>
  <si>
    <t>€ 614.457</t>
  </si>
  <si>
    <t>€ 619.981</t>
  </si>
  <si>
    <t>€ 543.051</t>
  </si>
  <si>
    <t>€ 547.977</t>
  </si>
  <si>
    <t>€ 552.903</t>
  </si>
  <si>
    <t>€ 1.101.869</t>
  </si>
  <si>
    <t>€ 1.111.865</t>
  </si>
  <si>
    <t>€ 1.121.860</t>
  </si>
  <si>
    <t>€ 585.152</t>
  </si>
  <si>
    <t>€ 590.460</t>
  </si>
  <si>
    <t>€ 595.768</t>
  </si>
  <si>
    <t>€ 796.077</t>
  </si>
  <si>
    <t>€ 803.298</t>
  </si>
  <si>
    <t>€ 810.520</t>
  </si>
  <si>
    <t>€ 1.268.583</t>
  </si>
  <si>
    <t>€ 1.280.090</t>
  </si>
  <si>
    <t>€ 1.291.598</t>
  </si>
  <si>
    <t>€ 1.842.339</t>
  </si>
  <si>
    <t>€ 1.859.051</t>
  </si>
  <si>
    <t>€ 1.875.764</t>
  </si>
  <si>
    <t>€ 774.379</t>
  </si>
  <si>
    <t>€ 781.404</t>
  </si>
  <si>
    <t>€ 788.428</t>
  </si>
  <si>
    <t>€ 955.912</t>
  </si>
  <si>
    <t>€ 964.584</t>
  </si>
  <si>
    <t>€ 973.255</t>
  </si>
  <si>
    <t>€ 1.345.759</t>
  </si>
  <si>
    <t>€ 1.357.966</t>
  </si>
  <si>
    <t>€ 1.370.174</t>
  </si>
  <si>
    <t>€ 95.728</t>
  </si>
  <si>
    <t>€ 96.596</t>
  </si>
  <si>
    <t>€ 97.465</t>
  </si>
  <si>
    <t>€ 913.320</t>
  </si>
  <si>
    <t>€ 921.605</t>
  </si>
  <si>
    <t>€ 929.890</t>
  </si>
  <si>
    <t>€ 261.518</t>
  </si>
  <si>
    <t>€ 263.890</t>
  </si>
  <si>
    <t>€ 266.262</t>
  </si>
  <si>
    <t>Voorne aan Zee</t>
  </si>
  <si>
    <t>€ 1.267.768</t>
  </si>
  <si>
    <t>€ 1.279.268</t>
  </si>
  <si>
    <t>€ 1.290.768</t>
  </si>
  <si>
    <t>€ 490.677</t>
  </si>
  <si>
    <t>€ 495.128</t>
  </si>
  <si>
    <t>€ 499.579</t>
  </si>
  <si>
    <t>€ 459.170</t>
  </si>
  <si>
    <t>€ 463.336</t>
  </si>
  <si>
    <t>€ 467.501</t>
  </si>
  <si>
    <t>€ 568.055</t>
  </si>
  <si>
    <t>€ 573.208</t>
  </si>
  <si>
    <t>€ 578.361</t>
  </si>
  <si>
    <t>€ 856.276</t>
  </si>
  <si>
    <t>€ 864.043</t>
  </si>
  <si>
    <t>€ 871.811</t>
  </si>
  <si>
    <t>€ 336.032</t>
  </si>
  <si>
    <t>€ 339.080</t>
  </si>
  <si>
    <t>€ 342.128</t>
  </si>
  <si>
    <t>€ 873.711</t>
  </si>
  <si>
    <t>€ 881.636</t>
  </si>
  <si>
    <t>€ 889.562</t>
  </si>
  <si>
    <t>€ 539.907</t>
  </si>
  <si>
    <t>€ 544.804</t>
  </si>
  <si>
    <t>€ 549.702</t>
  </si>
  <si>
    <t>€ 735.774</t>
  </si>
  <si>
    <t>€ 742.448</t>
  </si>
  <si>
    <t>€ 749.123</t>
  </si>
  <si>
    <t>€ 514.826</t>
  </si>
  <si>
    <t>€ 519.496</t>
  </si>
  <si>
    <t>€ 524.166</t>
  </si>
  <si>
    <t>€ 336.340</t>
  </si>
  <si>
    <t>€ 339.391</t>
  </si>
  <si>
    <t>€ 342.442</t>
  </si>
  <si>
    <t>€ 916.173</t>
  </si>
  <si>
    <t>€ 924.484</t>
  </si>
  <si>
    <t>€ 932.795</t>
  </si>
  <si>
    <t>€ 845.490</t>
  </si>
  <si>
    <t>€ 853.159</t>
  </si>
  <si>
    <t>€ 860.829</t>
  </si>
  <si>
    <t>€ 373.167</t>
  </si>
  <si>
    <t>€ 376.552</t>
  </si>
  <si>
    <t>€ 379.937</t>
  </si>
  <si>
    <t>€ 1.077.404</t>
  </si>
  <si>
    <t>€ 1.087.177</t>
  </si>
  <si>
    <t>€ 1.096.951</t>
  </si>
  <si>
    <t>€ 431.808</t>
  </si>
  <si>
    <t>€ 435.725</t>
  </si>
  <si>
    <t>€ 439.642</t>
  </si>
  <si>
    <t>€ 292.915</t>
  </si>
  <si>
    <t>€ 295.572</t>
  </si>
  <si>
    <t>€ 298.229</t>
  </si>
  <si>
    <t>€ 521.473</t>
  </si>
  <si>
    <t>€ 526.204</t>
  </si>
  <si>
    <t>€ 530.934</t>
  </si>
  <si>
    <t>€ 1.797.677</t>
  </si>
  <si>
    <t>€ 1.813.984</t>
  </si>
  <si>
    <t>€ 1.830.291</t>
  </si>
  <si>
    <t>€ 522.312</t>
  </si>
  <si>
    <t>€ 527.050</t>
  </si>
  <si>
    <t>€ 531.788</t>
  </si>
  <si>
    <t>€ 441.436</t>
  </si>
  <si>
    <t>€ 445.441</t>
  </si>
  <si>
    <t>€ 449.445</t>
  </si>
  <si>
    <t>€ 723.794</t>
  </si>
  <si>
    <t>€ 730.360</t>
  </si>
  <si>
    <t>€ 736.925</t>
  </si>
  <si>
    <t>€ 493.659</t>
  </si>
  <si>
    <t>€ 498.137</t>
  </si>
  <si>
    <t>€ 502.615</t>
  </si>
  <si>
    <t>€ 430.901</t>
  </si>
  <si>
    <t>€ 434.810</t>
  </si>
  <si>
    <t>€ 438.719</t>
  </si>
  <si>
    <t>€ 567.240</t>
  </si>
  <si>
    <t>€ 572.386</t>
  </si>
  <si>
    <t>€ 577.531</t>
  </si>
  <si>
    <t>€ 459.066</t>
  </si>
  <si>
    <t>€ 463.230</t>
  </si>
  <si>
    <t>€ 467.394</t>
  </si>
  <si>
    <t>€ 888.880</t>
  </si>
  <si>
    <t>€ 896.943</t>
  </si>
  <si>
    <t>€ 905.006</t>
  </si>
  <si>
    <t>€ 327.217</t>
  </si>
  <si>
    <t>€ 330.186</t>
  </si>
  <si>
    <t>€ 333.154</t>
  </si>
  <si>
    <t>€ 258.141</t>
  </si>
  <si>
    <t>€ 260.482</t>
  </si>
  <si>
    <t>€ 262.824</t>
  </si>
  <si>
    <t>€ 2.588.260</t>
  </si>
  <si>
    <t>€ 2.611.739</t>
  </si>
  <si>
    <t>€ 2.635.218</t>
  </si>
  <si>
    <t>€ 504.720</t>
  </si>
  <si>
    <t>€ 509.298</t>
  </si>
  <si>
    <t>€ 513.877</t>
  </si>
  <si>
    <t>€ 437.678</t>
  </si>
  <si>
    <t>€ 441.648</t>
  </si>
  <si>
    <t>€ 445.619</t>
  </si>
  <si>
    <t>€ 466.876</t>
  </si>
  <si>
    <t>€ 471.111</t>
  </si>
  <si>
    <t>€ 475.346</t>
  </si>
  <si>
    <t>€ 1.125.269</t>
  </si>
  <si>
    <t>€ 1.135.477</t>
  </si>
  <si>
    <t>€ 1.145.684</t>
  </si>
  <si>
    <t>€ 791.788</t>
  </si>
  <si>
    <t>€ 798.970</t>
  </si>
  <si>
    <t>€ 806.153</t>
  </si>
  <si>
    <t>€ 2.045.329</t>
  </si>
  <si>
    <t>€ 2.063.883</t>
  </si>
  <si>
    <t>€ 2.082.437</t>
  </si>
  <si>
    <t>€ 204.479</t>
  </si>
  <si>
    <t>€ 206.333</t>
  </si>
  <si>
    <t>€ 208.188</t>
  </si>
  <si>
    <t>€ 771.415</t>
  </si>
  <si>
    <t>€ 778.412</t>
  </si>
  <si>
    <t>€ 785.410</t>
  </si>
  <si>
    <t>€ 420.241</t>
  </si>
  <si>
    <t>€ 424.053</t>
  </si>
  <si>
    <t>€ 427.865</t>
  </si>
  <si>
    <t>€ 887.177</t>
  </si>
  <si>
    <t>€ 895.225</t>
  </si>
  <si>
    <t>€ 903.273</t>
  </si>
  <si>
    <t>€ 403.752</t>
  </si>
  <si>
    <t>€ 407.415</t>
  </si>
  <si>
    <t>€ 411.077</t>
  </si>
  <si>
    <t>€ 822.819</t>
  </si>
  <si>
    <t>€ 830.283</t>
  </si>
  <si>
    <t>€ 837.747</t>
  </si>
  <si>
    <t>€ 2.224.998</t>
  </si>
  <si>
    <t>€ 2.245.181</t>
  </si>
  <si>
    <t>€ 2.265.365</t>
  </si>
  <si>
    <t>TRANCHE 0 (2022)</t>
  </si>
  <si>
    <t>Naam gemeente</t>
  </si>
  <si>
    <t>Verdeelsleutel o.b.v. CBS</t>
  </si>
  <si>
    <t>https://zoek.officielebekendmakingen.nl/stcrt-2023-3877.html</t>
  </si>
  <si>
    <t>Totaalbedrag dat aangevraagd kan worden</t>
  </si>
  <si>
    <t>https://zoek.officielebekendmakingen.nl/stcrt-2023-19021.html/</t>
  </si>
  <si>
    <t>Bedrag dat vanuit de 100 miljoen extra middelen wordt uitgekeerd in 2023</t>
  </si>
  <si>
    <t>361*</t>
  </si>
  <si>
    <t>Middelen die worden uitgekeerd in aanvulling op middelen uit 2022</t>
  </si>
  <si>
    <t>Middelen die aanvullend worden uitgekeerd voor tranche 1</t>
  </si>
  <si>
    <t>https://zoek.officielebekendmakingen.nl/stcrt-2023-31936.html</t>
  </si>
  <si>
    <t xml:space="preserve">Naam gemeente </t>
  </si>
  <si>
    <t xml:space="preserve">Totaal aantal woningen dat aangevraagd kan worden </t>
  </si>
  <si>
    <t xml:space="preserve">Bedrag dat uitgekeerd wordt naar rato van het aantal aangevraagde woningen </t>
  </si>
  <si>
    <t xml:space="preserve">Middelen die worden uitgekeerd in aanvulling op middelen uit 2022 </t>
  </si>
  <si>
    <t xml:space="preserve">Middelen specifiek bedoeld voor DHZ </t>
  </si>
  <si>
    <t>Capelle aan den Ijssel</t>
  </si>
  <si>
    <t>Ijsselstein</t>
  </si>
  <si>
    <t>Krimpen aan den Ijssel</t>
  </si>
  <si>
    <t>Oude Ijsselstreek</t>
  </si>
  <si>
    <t>s-Gravenhage</t>
  </si>
  <si>
    <t>s-Hertogenbosch</t>
  </si>
  <si>
    <t>Verdeelsleutel obv CBS</t>
  </si>
  <si>
    <t>Aantal woningen dat aangevraagd kan worden</t>
  </si>
  <si>
    <t>Middelen beschikbaar irt 1460 per woning</t>
  </si>
  <si>
    <t xml:space="preserve">Middelen kwetsbare dorpen en wijken - in aanvulling op middelen uit 2022 (330 tot 1050 extra per woning) </t>
  </si>
  <si>
    <t>Kwetsbare dorpen en wijken (330 tot 1050 extra per woning)</t>
  </si>
  <si>
    <t>DHZ</t>
  </si>
  <si>
    <t>Totaal middelen beschikbaar</t>
  </si>
  <si>
    <t>TOTAAL</t>
  </si>
  <si>
    <r>
      <t>Amsterdam</t>
    </r>
    <r>
      <rPr>
        <vertAlign val="superscript"/>
        <sz val="9"/>
        <rFont val="Arial"/>
        <family val="2"/>
      </rPr>
      <t>2</t>
    </r>
  </si>
  <si>
    <t>Hellevoetsluis</t>
  </si>
  <si>
    <t>Westvoorne</t>
  </si>
  <si>
    <t>% energiearmoede van het totaal (verdeelsleutel)</t>
  </si>
  <si>
    <t>Aantal huishoudens in energiearmoede (TNO)</t>
  </si>
  <si>
    <t>Bedrag per gemeente</t>
  </si>
  <si>
    <t>https://zoek.officielebekendmakingen.nl/kst-35925-VII-50.html</t>
  </si>
  <si>
    <t>Appingedam</t>
  </si>
  <si>
    <t>Beemster</t>
  </si>
  <si>
    <t>Boxmeer</t>
  </si>
  <si>
    <t>Brielle</t>
  </si>
  <si>
    <t>Cuijk</t>
  </si>
  <si>
    <t>Delfzijl</t>
  </si>
  <si>
    <t>Grave</t>
  </si>
  <si>
    <t>Haaren</t>
  </si>
  <si>
    <t>Heerhugowaard</t>
  </si>
  <si>
    <t>Landerd</t>
  </si>
  <si>
    <t>Langedijk</t>
  </si>
  <si>
    <t>Loppersum</t>
  </si>
  <si>
    <t>Mill en Sint Hubert</t>
  </si>
  <si>
    <t>Sint Anthonis</t>
  </si>
  <si>
    <t>Uden</t>
  </si>
  <si>
    <t>Weesp</t>
  </si>
  <si>
    <t>Tabel 9 Verdeling koopkrachtmiddelen aanpak energiearmoede</t>
  </si>
  <si>
    <t>https://zoek.officielebekendmakingen.nl/kst-36120-VII-2.html</t>
  </si>
  <si>
    <t>€ 107.075</t>
  </si>
  <si>
    <t>€ 227.841</t>
  </si>
  <si>
    <t>€ 89.514</t>
  </si>
  <si>
    <t>€ 160.625</t>
  </si>
  <si>
    <t>€ 110.693</t>
  </si>
  <si>
    <t>€ 221.035</t>
  </si>
  <si>
    <t>€ 112.895</t>
  </si>
  <si>
    <t>€ 395.412</t>
  </si>
  <si>
    <t>€ 79.018</t>
  </si>
  <si>
    <t>€ 90.193</t>
  </si>
  <si>
    <t>€ 50.705</t>
  </si>
  <si>
    <t>€ 90.123</t>
  </si>
  <si>
    <t>€ 406.507</t>
  </si>
  <si>
    <t>€ 712.098</t>
  </si>
  <si>
    <t>€ 293.305</t>
  </si>
  <si>
    <t>€ 974.942</t>
  </si>
  <si>
    <t>€ -</t>
  </si>
  <si>
    <t>€ 1.379.640</t>
  </si>
  <si>
    <t>€ 367.049</t>
  </si>
  <si>
    <t>€ 463.945</t>
  </si>
  <si>
    <t>€ 34.099</t>
  </si>
  <si>
    <t>€ 50.707</t>
  </si>
  <si>
    <t>€ 180.103</t>
  </si>
  <si>
    <t>€ 380.743</t>
  </si>
  <si>
    <t>€ 15.565</t>
  </si>
  <si>
    <t>€ 33.125</t>
  </si>
  <si>
    <t>€ 458.287</t>
  </si>
  <si>
    <t>€ 872.354</t>
  </si>
  <si>
    <t>€ 395.311</t>
  </si>
  <si>
    <t>€ 436.273</t>
  </si>
  <si>
    <t>€ 4.595.479</t>
  </si>
  <si>
    <t>€ 8.298.797</t>
  </si>
  <si>
    <t>€ 609.615</t>
  </si>
  <si>
    <t>€ 1.243.818</t>
  </si>
  <si>
    <t>€ 721.776</t>
  </si>
  <si>
    <t>€ 2.214.194</t>
  </si>
  <si>
    <t>€ 200.122</t>
  </si>
  <si>
    <t>€ 659.524</t>
  </si>
  <si>
    <t>€ 52.411</t>
  </si>
  <si>
    <t>€ 127.438</t>
  </si>
  <si>
    <t>€ 25.531</t>
  </si>
  <si>
    <t>€ 62.323</t>
  </si>
  <si>
    <t>€ 129.432</t>
  </si>
  <si>
    <t>€ 135.146</t>
  </si>
  <si>
    <t>€ 65.723</t>
  </si>
  <si>
    <t>€ 156.431</t>
  </si>
  <si>
    <t>€ 126.224</t>
  </si>
  <si>
    <t>€ 306.533</t>
  </si>
  <si>
    <t>€ 83.114</t>
  </si>
  <si>
    <t>€ 112.029</t>
  </si>
  <si>
    <t>€ 183.550</t>
  </si>
  <si>
    <t>€ 316.434</t>
  </si>
  <si>
    <t>€ 48.059</t>
  </si>
  <si>
    <t>€ 151.912</t>
  </si>
  <si>
    <t>€ 135.184</t>
  </si>
  <si>
    <t>€ 381.644</t>
  </si>
  <si>
    <t>€ 65.365</t>
  </si>
  <si>
    <t>€ 105.166</t>
  </si>
  <si>
    <t>€ 54.869</t>
  </si>
  <si>
    <t>€ 159.590</t>
  </si>
  <si>
    <t>€ 168.207</t>
  </si>
  <si>
    <t>€ 180.701</t>
  </si>
  <si>
    <t>€ 251.202</t>
  </si>
  <si>
    <t>€ 467.389</t>
  </si>
  <si>
    <t>€ 167.849</t>
  </si>
  <si>
    <t>€ 389.979</t>
  </si>
  <si>
    <t>€ 83.404</t>
  </si>
  <si>
    <t>€ 191.829</t>
  </si>
  <si>
    <t>€ 75.246</t>
  </si>
  <si>
    <t>€ 141.071</t>
  </si>
  <si>
    <t>€ 51.353</t>
  </si>
  <si>
    <t>€ 169.493</t>
  </si>
  <si>
    <t>€ 170.307</t>
  </si>
  <si>
    <t>€ 231.587</t>
  </si>
  <si>
    <t>€ 68.061</t>
  </si>
  <si>
    <t>€ 108.382</t>
  </si>
  <si>
    <t>€ 35.584</t>
  </si>
  <si>
    <t>€ 106.264</t>
  </si>
  <si>
    <t>€ 114.943</t>
  </si>
  <si>
    <t>€ 72.979</t>
  </si>
  <si>
    <t>€ 127.333</t>
  </si>
  <si>
    <t>€ 145.048</t>
  </si>
  <si>
    <t>€ 28.040</t>
  </si>
  <si>
    <t>€ 48.833</t>
  </si>
  <si>
    <t>€ 108.560</t>
  </si>
  <si>
    <t>€ 316.300</t>
  </si>
  <si>
    <t>€ 65.092</t>
  </si>
  <si>
    <t>€ 177.990</t>
  </si>
  <si>
    <t>€ 81.800</t>
  </si>
  <si>
    <t>€ 131.502</t>
  </si>
  <si>
    <t>€ 119.073</t>
  </si>
  <si>
    <t>€ 223.814</t>
  </si>
  <si>
    <t>€ 708.533</t>
  </si>
  <si>
    <t>€ 1.353.294</t>
  </si>
  <si>
    <t>€ 72.669</t>
  </si>
  <si>
    <t>€ 106.107</t>
  </si>
  <si>
    <t>€ 155.561</t>
  </si>
  <si>
    <t>€ 292.706</t>
  </si>
  <si>
    <t>€ 91.408</t>
  </si>
  <si>
    <t>€ 171.130</t>
  </si>
  <si>
    <t>€ 147.523</t>
  </si>
  <si>
    <t>€ 363.452</t>
  </si>
  <si>
    <t>€ 55.637</t>
  </si>
  <si>
    <t>€ 57.077</t>
  </si>
  <si>
    <t>€ 63.044</t>
  </si>
  <si>
    <t>€ 74.600</t>
  </si>
  <si>
    <t>€ 90.538</t>
  </si>
  <si>
    <t>€ 194.884</t>
  </si>
  <si>
    <t>€ 190.001</t>
  </si>
  <si>
    <t>€ 536.136</t>
  </si>
  <si>
    <t>€ 139.331</t>
  </si>
  <si>
    <t>€ 111.072</t>
  </si>
  <si>
    <t>€ 132.965</t>
  </si>
  <si>
    <t>€ 390.907</t>
  </si>
  <si>
    <t>€ 79.189</t>
  </si>
  <si>
    <t>€ 157.732</t>
  </si>
  <si>
    <t>€ 80.588</t>
  </si>
  <si>
    <t>€ 194.678</t>
  </si>
  <si>
    <t>€ 89.241</t>
  </si>
  <si>
    <t>€ 170.191</t>
  </si>
  <si>
    <t>€ 75.707</t>
  </si>
  <si>
    <t>€ 276.278</t>
  </si>
  <si>
    <t>€ 223.486</t>
  </si>
  <si>
    <t>€ 237.088</t>
  </si>
  <si>
    <t>€ 181.844</t>
  </si>
  <si>
    <t>€ 517.062</t>
  </si>
  <si>
    <t>€ 137.146</t>
  </si>
  <si>
    <t>€ 231.834</t>
  </si>
  <si>
    <t>€ 88.046</t>
  </si>
  <si>
    <t>€ 199.120</t>
  </si>
  <si>
    <t>€ 491.157</t>
  </si>
  <si>
    <t>€ 714.128</t>
  </si>
  <si>
    <t>€ 290.130</t>
  </si>
  <si>
    <t>€ 532.626</t>
  </si>
  <si>
    <t>€ 103.508</t>
  </si>
  <si>
    <t>€ 294.069</t>
  </si>
  <si>
    <t>€ 414.511</t>
  </si>
  <si>
    <t>€ 854.398</t>
  </si>
  <si>
    <t>€ 70.775</t>
  </si>
  <si>
    <t>€ 225.688</t>
  </si>
  <si>
    <t>€ 176.314</t>
  </si>
  <si>
    <t>€ 423.263</t>
  </si>
  <si>
    <t>€ 77.926</t>
  </si>
  <si>
    <t>€ 179.525</t>
  </si>
  <si>
    <t>€ 40.362</t>
  </si>
  <si>
    <t>€ 137.266</t>
  </si>
  <si>
    <t>€ 192.288</t>
  </si>
  <si>
    <t>€ 550.287</t>
  </si>
  <si>
    <t>€ 138.838</t>
  </si>
  <si>
    <t>€ 510.305</t>
  </si>
  <si>
    <t>€ 827.943</t>
  </si>
  <si>
    <t>€ 62.992</t>
  </si>
  <si>
    <t>€ 116.194</t>
  </si>
  <si>
    <t>€ 95.999</t>
  </si>
  <si>
    <t>€ 159.653</t>
  </si>
  <si>
    <t>€ 66.696</t>
  </si>
  <si>
    <t>€ 363.627</t>
  </si>
  <si>
    <t>€ 51.473</t>
  </si>
  <si>
    <t>€ 159.706</t>
  </si>
  <si>
    <t>€ 34.389</t>
  </si>
  <si>
    <t>€ 253.113</t>
  </si>
  <si>
    <t>€ 139.758</t>
  </si>
  <si>
    <t>€ 298.264</t>
  </si>
  <si>
    <t>€ 109.601</t>
  </si>
  <si>
    <t>€ 159.096</t>
  </si>
  <si>
    <t>€ 356.690</t>
  </si>
  <si>
    <t>€ 492.560</t>
  </si>
  <si>
    <t>€ 21.265</t>
  </si>
  <si>
    <t>€ 53.658</t>
  </si>
  <si>
    <t>€ 228.264</t>
  </si>
  <si>
    <t>€ 688.150</t>
  </si>
  <si>
    <t>€ 61.456</t>
  </si>
  <si>
    <t>€ 90.168</t>
  </si>
  <si>
    <t>€ 107.280</t>
  </si>
  <si>
    <t>€ 117.407</t>
  </si>
  <si>
    <t>€ 1.030.782</t>
  </si>
  <si>
    <t>€ 3.635.102</t>
  </si>
  <si>
    <t>€ 83.694</t>
  </si>
  <si>
    <t>€ 148.769</t>
  </si>
  <si>
    <t>€ 405.893</t>
  </si>
  <si>
    <t>€ 1.392.785</t>
  </si>
  <si>
    <t>€ 73.437</t>
  </si>
  <si>
    <t>€ 166.710</t>
  </si>
  <si>
    <t>€ 686.688</t>
  </si>
  <si>
    <t>€ 2.549.008</t>
  </si>
  <si>
    <t>€ 139.007</t>
  </si>
  <si>
    <t>€ 289.454</t>
  </si>
  <si>
    <t>€ 98.218</t>
  </si>
  <si>
    <t>€ 161.262</t>
  </si>
  <si>
    <t>€ 110.710</t>
  </si>
  <si>
    <t>€ 333.719</t>
  </si>
  <si>
    <t>€ 72.464</t>
  </si>
  <si>
    <t>€ 159.884</t>
  </si>
  <si>
    <t>€ 155.493</t>
  </si>
  <si>
    <t>€ 352.702</t>
  </si>
  <si>
    <t>€ 82.192</t>
  </si>
  <si>
    <t>€ 226.583</t>
  </si>
  <si>
    <t>€ 60.569</t>
  </si>
  <si>
    <t>€ 150.337</t>
  </si>
  <si>
    <t>€ 85.793</t>
  </si>
  <si>
    <t>€ 221.811</t>
  </si>
  <si>
    <t>€ 194.916</t>
  </si>
  <si>
    <t>€ 318.008</t>
  </si>
  <si>
    <t>€ 153.274</t>
  </si>
  <si>
    <t>€ 322.865</t>
  </si>
  <si>
    <t>€ 65.484</t>
  </si>
  <si>
    <t>€ 153.534</t>
  </si>
  <si>
    <t>€ 343.736</t>
  </si>
  <si>
    <t>€ 317.582</t>
  </si>
  <si>
    <t>€ 134.194</t>
  </si>
  <si>
    <t>€ 231.840</t>
  </si>
  <si>
    <t>€ 306.958</t>
  </si>
  <si>
    <t>€ 423.004</t>
  </si>
  <si>
    <t>€ 1.134.888</t>
  </si>
  <si>
    <t>€ 3.051.924</t>
  </si>
  <si>
    <t>€ 71.082</t>
  </si>
  <si>
    <t>€ 119.344</t>
  </si>
  <si>
    <t>€ 84.923</t>
  </si>
  <si>
    <t>€ 210.055</t>
  </si>
  <si>
    <t>€ 951.986</t>
  </si>
  <si>
    <t>€ 1.038.191</t>
  </si>
  <si>
    <t>€ 316.481</t>
  </si>
  <si>
    <t>€ 607.954</t>
  </si>
  <si>
    <t>€ 110.181</t>
  </si>
  <si>
    <t>€ 296.198</t>
  </si>
  <si>
    <t>€ 193.295</t>
  </si>
  <si>
    <t>€ 452.656</t>
  </si>
  <si>
    <t>€ 129.484</t>
  </si>
  <si>
    <t>€ 300.498</t>
  </si>
  <si>
    <t>€ 68.505</t>
  </si>
  <si>
    <t>€ 65.469</t>
  </si>
  <si>
    <t>€ 71.031</t>
  </si>
  <si>
    <t>€ 213.839</t>
  </si>
  <si>
    <t>€ 53.742</t>
  </si>
  <si>
    <t>€ 66.615</t>
  </si>
  <si>
    <t>€ 124.176</t>
  </si>
  <si>
    <t>€ 197.522</t>
  </si>
  <si>
    <t>€ 153.581</t>
  </si>
  <si>
    <t>€ 92.776</t>
  </si>
  <si>
    <t>€ 74.649</t>
  </si>
  <si>
    <t>€ 95.724</t>
  </si>
  <si>
    <t>€ 196.623</t>
  </si>
  <si>
    <t>€ 483.069</t>
  </si>
  <si>
    <t>€ 446.989</t>
  </si>
  <si>
    <t>€ 1.783.461</t>
  </si>
  <si>
    <t>€ 55.705</t>
  </si>
  <si>
    <t>€ 89.215</t>
  </si>
  <si>
    <t>€ 91.050</t>
  </si>
  <si>
    <t>€ 88.181</t>
  </si>
  <si>
    <t>€ 120.763</t>
  </si>
  <si>
    <t>€ 251.474</t>
  </si>
  <si>
    <t>€ 75.758</t>
  </si>
  <si>
    <t>€ 219.234</t>
  </si>
  <si>
    <t>€ 250.519</t>
  </si>
  <si>
    <t>€ 1.047.328</t>
  </si>
  <si>
    <t>€ 73.096</t>
  </si>
  <si>
    <t>€ 86.426</t>
  </si>
  <si>
    <t>€ 338.753</t>
  </si>
  <si>
    <t>€ 856.279</t>
  </si>
  <si>
    <t>€ 222.479</t>
  </si>
  <si>
    <t>€ 618.790</t>
  </si>
  <si>
    <t>€ 41.096</t>
  </si>
  <si>
    <t>€ 95.800</t>
  </si>
  <si>
    <t>€ 141.430</t>
  </si>
  <si>
    <t>€ 354.962</t>
  </si>
  <si>
    <t>€ 75.844</t>
  </si>
  <si>
    <t>€ 85.852</t>
  </si>
  <si>
    <t>€ 46.916</t>
  </si>
  <si>
    <t>€ 84.223</t>
  </si>
  <si>
    <t>€ 528.805</t>
  </si>
  <si>
    <t>€ 671.886</t>
  </si>
  <si>
    <t>€ 313.460</t>
  </si>
  <si>
    <t>€ 388.404</t>
  </si>
  <si>
    <t>€ 133.699</t>
  </si>
  <si>
    <t>€ 291.742</t>
  </si>
  <si>
    <t>€ 185.086</t>
  </si>
  <si>
    <t>€ 373.145</t>
  </si>
  <si>
    <t>€ 210.481</t>
  </si>
  <si>
    <t>€ 604.466</t>
  </si>
  <si>
    <t>€ 138.358</t>
  </si>
  <si>
    <t>€ 593.303</t>
  </si>
  <si>
    <t>€ 147.745</t>
  </si>
  <si>
    <t>€ 271.915</t>
  </si>
  <si>
    <t>€ 31.078</t>
  </si>
  <si>
    <t>€ 172.032</t>
  </si>
  <si>
    <t>€ 126.855</t>
  </si>
  <si>
    <t>€ 335.721</t>
  </si>
  <si>
    <t>€ 121.240</t>
  </si>
  <si>
    <t>€ 218.712</t>
  </si>
  <si>
    <t>€ 81.475</t>
  </si>
  <si>
    <t>€ 112.503</t>
  </si>
  <si>
    <t>€ 84.070</t>
  </si>
  <si>
    <t>€ 193.972</t>
  </si>
  <si>
    <t>€ 179.454</t>
  </si>
  <si>
    <t>€ 341.440</t>
  </si>
  <si>
    <t>€ 43.315</t>
  </si>
  <si>
    <t>€ 64.619</t>
  </si>
  <si>
    <t>€ 220.755</t>
  </si>
  <si>
    <t>€ 218.169</t>
  </si>
  <si>
    <t>€ 229.288</t>
  </si>
  <si>
    <t>€ 718.547</t>
  </si>
  <si>
    <t>€ 69.392</t>
  </si>
  <si>
    <t>€ 86.147</t>
  </si>
  <si>
    <t>€ 122.862</t>
  </si>
  <si>
    <t>€ 168.516</t>
  </si>
  <si>
    <t>€ 221.762</t>
  </si>
  <si>
    <t>€ 313.891</t>
  </si>
  <si>
    <t>€ 72.806</t>
  </si>
  <si>
    <t>€ 169.757</t>
  </si>
  <si>
    <t>€ 297.094</t>
  </si>
  <si>
    <t>€ 699.359</t>
  </si>
  <si>
    <t>€ 177.031</t>
  </si>
  <si>
    <t>€ 456.856</t>
  </si>
  <si>
    <t>€ 42.188</t>
  </si>
  <si>
    <t>€ 60.324</t>
  </si>
  <si>
    <t>€ 113.475</t>
  </si>
  <si>
    <t>€ 240.821</t>
  </si>
  <si>
    <t>€ 67.157</t>
  </si>
  <si>
    <t>€ 82.468</t>
  </si>
  <si>
    <t>€ 616.937</t>
  </si>
  <si>
    <t>€ 1.360.357</t>
  </si>
  <si>
    <t>€ 582.753</t>
  </si>
  <si>
    <t>€ 878.636</t>
  </si>
  <si>
    <t>€ 89.309</t>
  </si>
  <si>
    <t>€ 109.953</t>
  </si>
  <si>
    <t>€ 430.025</t>
  </si>
  <si>
    <t>€ 333.132</t>
  </si>
  <si>
    <t>€ 75.639</t>
  </si>
  <si>
    <t>€ 1.084.255</t>
  </si>
  <si>
    <t>€ 137.402</t>
  </si>
  <si>
    <t>€ 221.000</t>
  </si>
  <si>
    <t>€ 74.922</t>
  </si>
  <si>
    <t>€ 108.033</t>
  </si>
  <si>
    <t>€ 133.989</t>
  </si>
  <si>
    <t>€ 287.782</t>
  </si>
  <si>
    <t>€ 85.435</t>
  </si>
  <si>
    <t>€ 112.928</t>
  </si>
  <si>
    <t>€ 140.679</t>
  </si>
  <si>
    <t>€ 260.463</t>
  </si>
  <si>
    <t>€ 72.106</t>
  </si>
  <si>
    <t>€ 180.363</t>
  </si>
  <si>
    <t>€ 48.264</t>
  </si>
  <si>
    <t>€ 82.282</t>
  </si>
  <si>
    <t>€ 80.912</t>
  </si>
  <si>
    <t>€ 241.350</t>
  </si>
  <si>
    <t>€ 76.492</t>
  </si>
  <si>
    <t>€ 196.693</t>
  </si>
  <si>
    <t>€ 101.051</t>
  </si>
  <si>
    <t>€ 197.383</t>
  </si>
  <si>
    <t>€ 176.638</t>
  </si>
  <si>
    <t>€ 437.720</t>
  </si>
  <si>
    <t>€ 129.637</t>
  </si>
  <si>
    <t>€ 206.853</t>
  </si>
  <si>
    <t>€ 632.860</t>
  </si>
  <si>
    <t>€ 2.081.358</t>
  </si>
  <si>
    <t>€ 147.113</t>
  </si>
  <si>
    <t>€ 312.689</t>
  </si>
  <si>
    <t>€ 98.491</t>
  </si>
  <si>
    <t>€ 133.659</t>
  </si>
  <si>
    <t>€ 242.191</t>
  </si>
  <si>
    <t>€ 514.962</t>
  </si>
  <si>
    <t>€ 126.497</t>
  </si>
  <si>
    <t>€ 233.698</t>
  </si>
  <si>
    <t>€ 223.861</t>
  </si>
  <si>
    <t>€ 417.029</t>
  </si>
  <si>
    <t>€ 48.537</t>
  </si>
  <si>
    <t>€ 56.657</t>
  </si>
  <si>
    <t>€ 116.888</t>
  </si>
  <si>
    <t>€ 295.545</t>
  </si>
  <si>
    <t>€ 268.968</t>
  </si>
  <si>
    <t>€ 860.082</t>
  </si>
  <si>
    <t>€ 142.147</t>
  </si>
  <si>
    <t>€ 293.645</t>
  </si>
  <si>
    <t>€ 160.937</t>
  </si>
  <si>
    <t>€ 224.673</t>
  </si>
  <si>
    <t>€ 130.320</t>
  </si>
  <si>
    <t>€ 344.768</t>
  </si>
  <si>
    <t>€ 44.270</t>
  </si>
  <si>
    <t>€ 59.252</t>
  </si>
  <si>
    <t>€ 26.743</t>
  </si>
  <si>
    <t>€ 48.262</t>
  </si>
  <si>
    <t>€ 75.519</t>
  </si>
  <si>
    <t>€ 205.444</t>
  </si>
  <si>
    <t>€ 57.002</t>
  </si>
  <si>
    <t>€ 143.021</t>
  </si>
  <si>
    <t>€ 108.714</t>
  </si>
  <si>
    <t>€ 446.630</t>
  </si>
  <si>
    <t>€ 85.930</t>
  </si>
  <si>
    <t>€ 168.862</t>
  </si>
  <si>
    <t>€ 121.787</t>
  </si>
  <si>
    <t>€ 211.876</t>
  </si>
  <si>
    <t>€ 761.644</t>
  </si>
  <si>
    <t>€ 2.573.240</t>
  </si>
  <si>
    <t>€ 192.152</t>
  </si>
  <si>
    <t>€ 625.600</t>
  </si>
  <si>
    <t>€ 215.038</t>
  </si>
  <si>
    <t>€ 613.651</t>
  </si>
  <si>
    <t>€ 41.796</t>
  </si>
  <si>
    <t>€ 61.088</t>
  </si>
  <si>
    <t>€ 135.389</t>
  </si>
  <si>
    <t>€ 295.050</t>
  </si>
  <si>
    <t>€ 163.036</t>
  </si>
  <si>
    <t>€ 388.703</t>
  </si>
  <si>
    <t>€ 153.291</t>
  </si>
  <si>
    <t>€ 164.451</t>
  </si>
  <si>
    <t>€ 62.975</t>
  </si>
  <si>
    <t>€ 110.738</t>
  </si>
  <si>
    <t>€ 88.456</t>
  </si>
  <si>
    <t>€ 204.447</t>
  </si>
  <si>
    <t>€ 85.520</t>
  </si>
  <si>
    <t>€ 74.584</t>
  </si>
  <si>
    <t>€ 56.507</t>
  </si>
  <si>
    <t>€ 76.583</t>
  </si>
  <si>
    <t>€ 111.530</t>
  </si>
  <si>
    <t>€ 246.152</t>
  </si>
  <si>
    <t>€ 185.803</t>
  </si>
  <si>
    <t>€ 675.444</t>
  </si>
  <si>
    <t>€ 74.495</t>
  </si>
  <si>
    <t>€ 223.233</t>
  </si>
  <si>
    <t>€ 129.842</t>
  </si>
  <si>
    <t>€ 294.010</t>
  </si>
  <si>
    <t>€ 66.747</t>
  </si>
  <si>
    <t>€ 141.568</t>
  </si>
  <si>
    <t>€ 59.989</t>
  </si>
  <si>
    <t>€ 131.181</t>
  </si>
  <si>
    <t>€ 99.737</t>
  </si>
  <si>
    <t>€ 184.423</t>
  </si>
  <si>
    <t>€ 180.581</t>
  </si>
  <si>
    <t>€ 475.671</t>
  </si>
  <si>
    <t>€ 107.673</t>
  </si>
  <si>
    <t>€ 304.180</t>
  </si>
  <si>
    <t>€ 26.863</t>
  </si>
  <si>
    <t>€ 46.175</t>
  </si>
  <si>
    <t>€ 39.407</t>
  </si>
  <si>
    <t>€ 47.628</t>
  </si>
  <si>
    <t>€ 112.792</t>
  </si>
  <si>
    <t>€ 314.614</t>
  </si>
  <si>
    <t>€ 310.644</t>
  </si>
  <si>
    <t>€ 898.427</t>
  </si>
  <si>
    <t>€ 160.289</t>
  </si>
  <si>
    <t>€ 452.229</t>
  </si>
  <si>
    <t>€ 45.329</t>
  </si>
  <si>
    <t>€ 74.550</t>
  </si>
  <si>
    <t>€ 41.199</t>
  </si>
  <si>
    <t>€ 50.524</t>
  </si>
  <si>
    <t>€ 134.040</t>
  </si>
  <si>
    <t>€ 343.059</t>
  </si>
  <si>
    <t>€ 114.789</t>
  </si>
  <si>
    <t>€ 183.895</t>
  </si>
  <si>
    <t>€ 142.454</t>
  </si>
  <si>
    <t>€ 344.911</t>
  </si>
  <si>
    <t>€ 58.692</t>
  </si>
  <si>
    <t>€ 243.866</t>
  </si>
  <si>
    <t>€ 87.739</t>
  </si>
  <si>
    <t>€ 134.296</t>
  </si>
  <si>
    <t>€ 194.200</t>
  </si>
  <si>
    <t>€ 406.094</t>
  </si>
  <si>
    <t>€ 73.847</t>
  </si>
  <si>
    <t>€ 139.650</t>
  </si>
  <si>
    <t>€ 107.331</t>
  </si>
  <si>
    <t>€ 313.277</t>
  </si>
  <si>
    <t>€ 83.165</t>
  </si>
  <si>
    <t>€ 150.808</t>
  </si>
  <si>
    <t>€ 175.239</t>
  </si>
  <si>
    <t>€ 361.061</t>
  </si>
  <si>
    <t>€ 12.117</t>
  </si>
  <si>
    <t>€ 20.994</t>
  </si>
  <si>
    <t>€ 35.908</t>
  </si>
  <si>
    <t>€ 70.149</t>
  </si>
  <si>
    <t>€ 260.247</t>
  </si>
  <si>
    <t>€ 538.226</t>
  </si>
  <si>
    <t>€ 79.769</t>
  </si>
  <si>
    <t>€ 125.809</t>
  </si>
  <si>
    <t>€ 194.251</t>
  </si>
  <si>
    <t>€ 277.302</t>
  </si>
  <si>
    <t>€ 111.547</t>
  </si>
  <si>
    <t>€ 261.588</t>
  </si>
  <si>
    <t>€ 308.511</t>
  </si>
  <si>
    <t>€ 359.807</t>
  </si>
  <si>
    <t>€ 90.811</t>
  </si>
  <si>
    <t>€ 205.789</t>
  </si>
  <si>
    <t>€ 239.255</t>
  </si>
  <si>
    <t>€ 782.608</t>
  </si>
  <si>
    <t>€ 285.454</t>
  </si>
  <si>
    <t>€ 700.261</t>
  </si>
  <si>
    <t>€ 3.112.725</t>
  </si>
  <si>
    <t>€ 7.750.359</t>
  </si>
  <si>
    <t>€ 8.004</t>
  </si>
  <si>
    <t>€ 6.230</t>
  </si>
  <si>
    <t>€ 79.001</t>
  </si>
  <si>
    <t>€ 251.962</t>
  </si>
  <si>
    <t>€ 172.218</t>
  </si>
  <si>
    <t>€ 295.797</t>
  </si>
  <si>
    <t>€ 34.747</t>
  </si>
  <si>
    <t>€ 39.288</t>
  </si>
  <si>
    <t>€ 387.222</t>
  </si>
  <si>
    <t>€ 525.171</t>
  </si>
  <si>
    <t>€ 6.110</t>
  </si>
  <si>
    <t>€ 11.743</t>
  </si>
  <si>
    <t>€ 150.373</t>
  </si>
  <si>
    <t>€ 318.550</t>
  </si>
  <si>
    <t>€ 2.737.791</t>
  </si>
  <si>
    <t>€ 4.942.069</t>
  </si>
  <si>
    <t>€ 554.491</t>
  </si>
  <si>
    <t>€ 1.536.392</t>
  </si>
  <si>
    <t>€ 58.436</t>
  </si>
  <si>
    <t>€ 94.757</t>
  </si>
  <si>
    <t>€ 102.553</t>
  </si>
  <si>
    <t>€ 151.151</t>
  </si>
  <si>
    <t>€ 470.267</t>
  </si>
  <si>
    <t>€ 1.067.474</t>
  </si>
  <si>
    <t>€ 101.119</t>
  </si>
  <si>
    <t>€ 89.101</t>
  </si>
  <si>
    <t>€ 148.257</t>
  </si>
  <si>
    <t>€ 226.771</t>
  </si>
  <si>
    <t>€ 211.130</t>
  </si>
  <si>
    <t>€ 730.011</t>
  </si>
  <si>
    <t>€ 203.330</t>
  </si>
  <si>
    <t>€ 239.096</t>
  </si>
  <si>
    <t>€ 56.115</t>
  </si>
  <si>
    <t>€ 138.721</t>
  </si>
  <si>
    <t>€ 61.405</t>
  </si>
  <si>
    <t>€ 92.800</t>
  </si>
  <si>
    <t>€ 144.980</t>
  </si>
  <si>
    <t>€ 447.411</t>
  </si>
  <si>
    <t>€ 46.984</t>
  </si>
  <si>
    <t>€ 83.629</t>
  </si>
  <si>
    <t>€ 64.272</t>
  </si>
  <si>
    <t>€ 181.836</t>
  </si>
  <si>
    <t>€ 87.517</t>
  </si>
  <si>
    <t>€ 211.696</t>
  </si>
  <si>
    <t>€ 168.719</t>
  </si>
  <si>
    <t>€ 502.312</t>
  </si>
  <si>
    <t>€ 129.040</t>
  </si>
  <si>
    <t>€ 196.038</t>
  </si>
  <si>
    <t>€ 176.485</t>
  </si>
  <si>
    <t>€ 286.309</t>
  </si>
  <si>
    <t>€ 386.778</t>
  </si>
  <si>
    <t>€ 1.032.183</t>
  </si>
  <si>
    <t>€ 274.549</t>
  </si>
  <si>
    <t>€ 460.658</t>
  </si>
  <si>
    <t>€ 26.146</t>
  </si>
  <si>
    <t>€ 35.619</t>
  </si>
  <si>
    <t>€ 62.498</t>
  </si>
  <si>
    <t>€ 87.965</t>
  </si>
  <si>
    <t>€ 105.761</t>
  </si>
  <si>
    <t>€ 150.046</t>
  </si>
  <si>
    <t>€ 99.395</t>
  </si>
  <si>
    <t>€ 183.132</t>
  </si>
  <si>
    <t>€ 141.515</t>
  </si>
  <si>
    <t>€ 381.389</t>
  </si>
  <si>
    <t>€ 818.441</t>
  </si>
  <si>
    <t>€ 2.252.864</t>
  </si>
  <si>
    <t>€ 52.241</t>
  </si>
  <si>
    <t>€ 137.815</t>
  </si>
  <si>
    <t>€ 104.089</t>
  </si>
  <si>
    <t>€ 353.089</t>
  </si>
  <si>
    <t>€ 133.955</t>
  </si>
  <si>
    <t>€ 222.304</t>
  </si>
  <si>
    <t>€ 129.569</t>
  </si>
  <si>
    <t>€ 243.682</t>
  </si>
  <si>
    <t>€ 40.669</t>
  </si>
  <si>
    <t>€ 45.290</t>
  </si>
  <si>
    <t>€ 95.607</t>
  </si>
  <si>
    <t>€ 147.671</t>
  </si>
  <si>
    <t>€ 34.048</t>
  </si>
  <si>
    <t>€ 95.176</t>
  </si>
  <si>
    <t>€ 1.459.561</t>
  </si>
  <si>
    <t>€ 2.439.308</t>
  </si>
  <si>
    <t>€ 201.265</t>
  </si>
  <si>
    <t>€ 259.087</t>
  </si>
  <si>
    <t>€ 55.944</t>
  </si>
  <si>
    <t>€ 138.758</t>
  </si>
  <si>
    <t>€ 86.630</t>
  </si>
  <si>
    <t>€ 156.555</t>
  </si>
  <si>
    <t>€ 124.927</t>
  </si>
  <si>
    <t>€ 316.785</t>
  </si>
  <si>
    <t>€ 128.186</t>
  </si>
  <si>
    <t>€ 407.142</t>
  </si>
  <si>
    <t>€ 177.696</t>
  </si>
  <si>
    <t>€ 378.894</t>
  </si>
  <si>
    <t>€ 103.013</t>
  </si>
  <si>
    <t>€ 110.283</t>
  </si>
  <si>
    <t>€ 124.637</t>
  </si>
  <si>
    <t>€ 264.734</t>
  </si>
  <si>
    <t>€ 333.974</t>
  </si>
  <si>
    <t>€ 401.534</t>
  </si>
  <si>
    <t>€ 437.278</t>
  </si>
  <si>
    <t>€ 1.168.605</t>
  </si>
  <si>
    <t>€ 137.778</t>
  </si>
  <si>
    <t>€ 434.682</t>
  </si>
  <si>
    <t>€ 204.081</t>
  </si>
  <si>
    <t>€ 336.197</t>
  </si>
  <si>
    <t>€ 395.431</t>
  </si>
  <si>
    <t>€ 432.468</t>
  </si>
  <si>
    <t>€ 6.315</t>
  </si>
  <si>
    <t>€ 12.892</t>
  </si>
  <si>
    <t>€ 227.889</t>
  </si>
  <si>
    <t>€ 453.827</t>
  </si>
  <si>
    <t>€ 59.682</t>
  </si>
  <si>
    <t>€ 108.120</t>
  </si>
  <si>
    <t>€ 110.932</t>
  </si>
  <si>
    <t>€ 96.180</t>
  </si>
  <si>
    <t>€ 91.528</t>
  </si>
  <si>
    <t>€ 170.979</t>
  </si>
  <si>
    <t>€ 113.526</t>
  </si>
  <si>
    <t>€ 165.439</t>
  </si>
  <si>
    <t>€ 217.530</t>
  </si>
  <si>
    <t>€ 544.997</t>
  </si>
  <si>
    <t>€ 65.177</t>
  </si>
  <si>
    <t>€ 88.844</t>
  </si>
  <si>
    <t>€ 173.020</t>
  </si>
  <si>
    <t>€ 381.716</t>
  </si>
  <si>
    <t>€ 97.689</t>
  </si>
  <si>
    <t>€ 118.856</t>
  </si>
  <si>
    <t>€ 147.335</t>
  </si>
  <si>
    <t>€ 352.972</t>
  </si>
  <si>
    <t>€ 148.615</t>
  </si>
  <si>
    <t>€ 185.437</t>
  </si>
  <si>
    <t>€ 73.830</t>
  </si>
  <si>
    <t>€ 101.464,00</t>
  </si>
  <si>
    <t>€ 197.118</t>
  </si>
  <si>
    <t>€ 384.995</t>
  </si>
  <si>
    <t>€ 177.731</t>
  </si>
  <si>
    <t>€ 305.406</t>
  </si>
  <si>
    <t>€ 71.799</t>
  </si>
  <si>
    <t>€ 163.131</t>
  </si>
  <si>
    <t>€ 228.316</t>
  </si>
  <si>
    <t>€ 602.358</t>
  </si>
  <si>
    <t>€ 76.748</t>
  </si>
  <si>
    <t>€ 177.040</t>
  </si>
  <si>
    <t>€ 22.425</t>
  </si>
  <si>
    <t>€ 146.260</t>
  </si>
  <si>
    <t>€ 123.442</t>
  </si>
  <si>
    <t>€ 411.134</t>
  </si>
  <si>
    <t>€ 312.658</t>
  </si>
  <si>
    <t>€ 510.078</t>
  </si>
  <si>
    <t>€ 111.154</t>
  </si>
  <si>
    <t>€ 320.879</t>
  </si>
  <si>
    <t>€ 57.873</t>
  </si>
  <si>
    <t>€ 81.790</t>
  </si>
  <si>
    <t>€ 78.745</t>
  </si>
  <si>
    <t>€ 136.522</t>
  </si>
  <si>
    <t>€ 292.883</t>
  </si>
  <si>
    <t>€ 101.307</t>
  </si>
  <si>
    <t>€ 148.961</t>
  </si>
  <si>
    <t>€ 53.913</t>
  </si>
  <si>
    <t>€ 128.866</t>
  </si>
  <si>
    <t>€ 265.564</t>
  </si>
  <si>
    <t>€ 91.750</t>
  </si>
  <si>
    <t>€ 148.407</t>
  </si>
  <si>
    <t>€ 149.980</t>
  </si>
  <si>
    <t>€ 211.032</t>
  </si>
  <si>
    <t>€ 59.562</t>
  </si>
  <si>
    <t>€ 75.284</t>
  </si>
  <si>
    <t>€ 39.953</t>
  </si>
  <si>
    <t>€ 45.252</t>
  </si>
  <si>
    <t>€ 628.901</t>
  </si>
  <si>
    <t>€ 1.211.941</t>
  </si>
  <si>
    <t>€ 85.128</t>
  </si>
  <si>
    <t>€ 196.727</t>
  </si>
  <si>
    <t>€ 107.365</t>
  </si>
  <si>
    <t>€ 147.740</t>
  </si>
  <si>
    <t>€ 256</t>
  </si>
  <si>
    <t>€ 82.239</t>
  </si>
  <si>
    <t>€ 296.223</t>
  </si>
  <si>
    <t>€ 371.386</t>
  </si>
  <si>
    <t>€ 176.911</t>
  </si>
  <si>
    <t>€ 454.268</t>
  </si>
  <si>
    <t>€ 206.488</t>
  </si>
  <si>
    <t>€ 720.489</t>
  </si>
  <si>
    <t>€ 27.272</t>
  </si>
  <si>
    <t>€ 26.135</t>
  </si>
  <si>
    <t>€ 103.798</t>
  </si>
  <si>
    <t>€ 198.419</t>
  </si>
  <si>
    <t>€ 69.597</t>
  </si>
  <si>
    <t>€ 133.878</t>
  </si>
  <si>
    <t>€ 189.728</t>
  </si>
  <si>
    <t>€ 441.111</t>
  </si>
  <si>
    <t>€ 66.064</t>
  </si>
  <si>
    <t>€ 144.865</t>
  </si>
  <si>
    <t>€ 205.105</t>
  </si>
  <si>
    <t>€ 340.758</t>
  </si>
  <si>
    <t>€ 402.155</t>
  </si>
  <si>
    <t>€ 915.097</t>
  </si>
  <si>
    <t>€ 66.716.739</t>
  </si>
  <si>
    <t>€ 145.121.000</t>
  </si>
  <si>
    <t>Gemeente naam</t>
  </si>
  <si>
    <t>Bedrag Totaal</t>
  </si>
  <si>
    <t xml:space="preserve"> - </t>
  </si>
  <si>
    <t>https</t>
  </si>
  <si>
    <t>//www.volkshuisvestingnederland.nl/documenten/publicaties/2023/05/17/verdeelsleuten-energiearmoedecijfers</t>
  </si>
  <si>
    <t xml:space="preserve">TOTAAL </t>
  </si>
  <si>
    <t>Regio</t>
  </si>
  <si>
    <t>Basisbedrag</t>
  </si>
  <si>
    <t>https://www.nplw.nl/financiering/subsidies+en+regelingen/alle+subsidies+en+regelingen/2628980.aspx?t=Specifieke-Uitkering-SpUk-regionale-structuur-Nationaal-Programma-Lokale-Warmtetransitie</t>
  </si>
  <si>
    <t>(1 FTE)</t>
  </si>
  <si>
    <t>(in €)</t>
  </si>
  <si>
    <t>Den Haag</t>
  </si>
  <si>
    <t>https://zoek.officielebekendmakingen.nl/stcrt-2023-32727.html</t>
  </si>
  <si>
    <t>Provincie</t>
  </si>
  <si>
    <t>Verdeling middelen ter verstrekking aan n voor SMP’s (excl. btw)</t>
  </si>
  <si>
    <t>€ 1.137.712</t>
  </si>
  <si>
    <t>€ 419.177</t>
  </si>
  <si>
    <t>€ 1.556.889</t>
  </si>
  <si>
    <t>€ 568.213</t>
  </si>
  <si>
    <t>€ 209.267</t>
  </si>
  <si>
    <t>€ 777.480</t>
  </si>
  <si>
    <t>€ 1.556.107</t>
  </si>
  <si>
    <t>€ 553.478</t>
  </si>
  <si>
    <t>€ 2.109.585</t>
  </si>
  <si>
    <t>€ 4.447.204</t>
  </si>
  <si>
    <t>€ 1.587.319</t>
  </si>
  <si>
    <t>€ 6.034.523</t>
  </si>
  <si>
    <t>€ 1.161.414</t>
  </si>
  <si>
    <t>€ 456.056</t>
  </si>
  <si>
    <t>€ 1.617.470</t>
  </si>
  <si>
    <t>€ 2.817.647</t>
  </si>
  <si>
    <t>€ 1.022.107</t>
  </si>
  <si>
    <t>€ 3.839.754</t>
  </si>
  <si>
    <t>€ 5.378.403</t>
  </si>
  <si>
    <t>€ 1.990.727</t>
  </si>
  <si>
    <t>€ 7.369.130</t>
  </si>
  <si>
    <t>€ 5.048.213</t>
  </si>
  <si>
    <t>€ 1.975.621</t>
  </si>
  <si>
    <t>€ 7.023.834</t>
  </si>
  <si>
    <t>€ 2.344.949</t>
  </si>
  <si>
    <t>€ 860.634</t>
  </si>
  <si>
    <t>€ 3.205.584</t>
  </si>
  <si>
    <t>€ 2.522.416</t>
  </si>
  <si>
    <t>€ 936.926</t>
  </si>
  <si>
    <t>€ 3.459.343</t>
  </si>
  <si>
    <t>€ 1.061.392</t>
  </si>
  <si>
    <t>€ 368.479</t>
  </si>
  <si>
    <t>€ 1.429.871</t>
  </si>
  <si>
    <t>€ 6.173.512</t>
  </si>
  <si>
    <t>€ 2.463.645</t>
  </si>
  <si>
    <t>€ 8.637.157</t>
  </si>
  <si>
    <r>
      <t>€ </t>
    </r>
    <r>
      <rPr>
        <i/>
        <sz val="9"/>
        <color rgb="FF154273"/>
        <rFont val="Arial"/>
        <family val="2"/>
      </rPr>
      <t>34.217.182</t>
    </r>
  </si>
  <si>
    <r>
      <t>€ </t>
    </r>
    <r>
      <rPr>
        <i/>
        <sz val="9"/>
        <color rgb="FF154273"/>
        <rFont val="Arial"/>
        <family val="2"/>
      </rPr>
      <t>12.843.436</t>
    </r>
  </si>
  <si>
    <r>
      <t>€ </t>
    </r>
    <r>
      <rPr>
        <i/>
        <sz val="9"/>
        <color rgb="FF154273"/>
        <rFont val="Arial"/>
        <family val="2"/>
      </rPr>
      <t>47.060.618</t>
    </r>
  </si>
  <si>
    <t>Toekenning per gemeente in 2024</t>
  </si>
  <si>
    <t>Plan/Project</t>
  </si>
  <si>
    <t>Totaal gevraagde bijdrage in € *</t>
  </si>
  <si>
    <t>Particuliere woningverbetering Zuidwest</t>
  </si>
  <si>
    <t>VHF2023 Heerlen Noord</t>
  </si>
  <si>
    <t>NPRZ Wonen</t>
  </si>
  <si>
    <t>Overvecht fase 1</t>
  </si>
  <si>
    <t>Verduurzaming koopwoningen</t>
  </si>
  <si>
    <t>Verduurzaming VVE’s</t>
  </si>
  <si>
    <t>Parkstad Limburg</t>
  </si>
  <si>
    <t>Spekholzerheide</t>
  </si>
  <si>
    <t>Roosendaal Stad</t>
  </si>
  <si>
    <t>VHF2023 Tilburg Noord</t>
  </si>
  <si>
    <t>Hanenberglanden</t>
  </si>
  <si>
    <t>Arnhem-Oost</t>
  </si>
  <si>
    <t>Bleijerheide fase 3</t>
  </si>
  <si>
    <t>Bleijerheide fase 2</t>
  </si>
  <si>
    <t>VHF Nieuw-West 2023-2033</t>
  </si>
  <si>
    <t>Aanpak Geresstraat</t>
  </si>
  <si>
    <t>Revitalisering Beekstraat/Beekplaats</t>
  </si>
  <si>
    <t>Oude Raadsledenbuurt</t>
  </si>
  <si>
    <t>Gebiedsontwikkeling Rumpenerstraat</t>
  </si>
  <si>
    <t>Verduurzaming gespikkeld bezit</t>
  </si>
  <si>
    <t>Inponden</t>
  </si>
  <si>
    <t>WZZ’s (woonzorgzones) Sluis</t>
  </si>
  <si>
    <t>Driehoek S/R/H</t>
  </si>
  <si>
    <t>Mucherveld fase 2</t>
  </si>
  <si>
    <t>Aanpak leefbaarheidsproblematiek</t>
  </si>
  <si>
    <t>Bloemenbuurt fase 2</t>
  </si>
  <si>
    <t>Oost-Groningen</t>
  </si>
  <si>
    <t>Westerwolde - Vlagtwedde</t>
  </si>
  <si>
    <t>GGA Maarsveld</t>
  </si>
  <si>
    <t>GGA Musselkanaal</t>
  </si>
  <si>
    <t>GGA Noordwest</t>
  </si>
  <si>
    <t>GGA Bellingwolde</t>
  </si>
  <si>
    <t>GGA Bad Nieuweschans</t>
  </si>
  <si>
    <t>GGA Winschoten Zuid</t>
  </si>
  <si>
    <t>GGA Oude Pekela</t>
  </si>
  <si>
    <t>GGA Nieuwe Pekela</t>
  </si>
  <si>
    <t>Buitengebied</t>
  </si>
  <si>
    <t>Verduurzaming Meerwijk</t>
  </si>
  <si>
    <t>Project Bildtdijken 2</t>
  </si>
  <si>
    <t>Verduurzamen Voorhof (Zuid)</t>
  </si>
  <si>
    <t>beschikking gecheckt: paar % afwijking</t>
  </si>
  <si>
    <t>2e beschikking - juni 2022</t>
  </si>
  <si>
    <t>1e beschikking - januari 2022</t>
  </si>
  <si>
    <t>3e beschikking - juni 2023</t>
  </si>
  <si>
    <t>Totaal  energiearmoede
(jan. '22 + jun. '22 + jun. '23)</t>
  </si>
  <si>
    <t>Bedrag verdeelsleutel energiearmoede januari 2022</t>
  </si>
  <si>
    <t>Bedrag verdeelsleutel energiearmoede juni 2022</t>
  </si>
  <si>
    <t>Bedrag verdeelsleutel energiearmoede juni 2023</t>
  </si>
  <si>
    <t>Bedrag</t>
  </si>
  <si>
    <t>Voor hoeveel woningen heb je middelen aangevraagd?</t>
  </si>
  <si>
    <t>Heb je de DHZ-middelen aangevraagd?</t>
  </si>
  <si>
    <r>
      <rPr>
        <b/>
        <sz val="9"/>
        <rFont val="Calibri hoofd"/>
      </rPr>
      <t>Schatting*</t>
    </r>
    <r>
      <rPr>
        <b/>
        <sz val="9"/>
        <color rgb="FFFFFFFF"/>
        <rFont val="Calibri hoofd"/>
      </rPr>
      <t xml:space="preserve"> max. totaal 
(Tranche 0 + 1 + 2 + 3)</t>
    </r>
  </si>
  <si>
    <r>
      <rPr>
        <b/>
        <sz val="9"/>
        <rFont val="Calibri hoofd"/>
      </rPr>
      <t xml:space="preserve">Schatting* </t>
    </r>
    <r>
      <rPr>
        <b/>
        <sz val="9"/>
        <color theme="0"/>
        <rFont val="Calibri hoofd"/>
      </rPr>
      <t xml:space="preserve">gemiddeld bedrag per woning </t>
    </r>
  </si>
  <si>
    <r>
      <t xml:space="preserve">Tranche 3 </t>
    </r>
    <r>
      <rPr>
        <b/>
        <sz val="9"/>
        <rFont val="Calibri hoofd"/>
      </rPr>
      <t>(schatting*)</t>
    </r>
  </si>
  <si>
    <r>
      <t xml:space="preserve">Gemiddeld </t>
    </r>
    <r>
      <rPr>
        <b/>
        <sz val="9"/>
        <rFont val="Calibri hoofd"/>
      </rPr>
      <t>(schatting*)</t>
    </r>
  </si>
  <si>
    <t>Opbouw bedragen per tranche</t>
  </si>
  <si>
    <t>Totalen</t>
  </si>
  <si>
    <t>Ja</t>
  </si>
  <si>
    <t>Nee</t>
  </si>
  <si>
    <t>Aangevraagd bedrag tranche 2</t>
  </si>
  <si>
    <t>% maximum</t>
  </si>
  <si>
    <t>Max. totaalbedrag</t>
  </si>
  <si>
    <t>Aangevraagd bedrag</t>
  </si>
  <si>
    <t>Aangevraagd aantal woningen</t>
  </si>
  <si>
    <t>Let op! Het gemiddeld bedrag per woning in tranche 1 is gebaseerd op het maximaal aan te vragen bedrag</t>
  </si>
  <si>
    <t>In de basis zijn er evenveel middelen per woning voor elke tranche beschikbaar. Met de tweede tranche is er inderdaad wel extra geld beschikbaar, bedoeld voor DHZ, NVI en VvE's. Dit extra budget mag overigens (evenals budget van andere tranches) ook ingezet worden voor woningen uit andere tranches, als het maar besteed wordt aan woningen met lage labels en 80% lage WOZ waarde en het tijdig wordt besteed.</t>
  </si>
  <si>
    <t>In tranche 3 zit vooralsnog precies evenveel geld per woning als in tranche 1 (en ook tranche 2, los van de extra middelen bedoeld voor NVI, VvE's en DHZ).</t>
  </si>
  <si>
    <t>SPUK Natuurvriendelijk isoleren - 1e tranche</t>
  </si>
  <si>
    <t>De verwachting is dat het gemiddeld bedrag per woning van tranche 3 gelijk staat aan die van tranche 1.</t>
  </si>
  <si>
    <t>De schatting van het aantal woningen voor tranche 3 is gebaseerd op het aantal woningen dat overblijft, uitgaande van de verdeelsleutel van het CBS</t>
  </si>
  <si>
    <t>Let op: je moet handmatig cellen F79, F82 en F85 bewerken voordat hier de juiste aantallen staan</t>
  </si>
  <si>
    <t>F79 vul hier het aantal woningen in waarvoor middelen zijn aangevraagd (per tranche)</t>
  </si>
  <si>
    <t>F83 vul hier het aantal woningen in waarvoor middelen zijn aangevraagd (per tranche)</t>
  </si>
  <si>
    <t>F87 vul hier het aantal woningen in waarvoor middelen zijn aangevraagd (per tranche)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</si>
</sst>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 #,##0;[Red]&quot;€&quot;\ \-#,##0"/>
    <numFmt numFmtId="44" formatCode="_ &quot;€&quot;\ * #,##0.00_ ;_ &quot;€&quot;\ * \-#,##0.00_ ;_ &quot;€&quot;\ * &quot;-&quot;??_ ;_ @_ "/>
    <numFmt numFmtId="43" formatCode="_ * #,##0.00_ ;_ * \-#,##0.00_ ;_ * &quot;-&quot;??_ ;_ @_ "/>
    <numFmt numFmtId="164" formatCode="_(&quot;€&quot;* #,##0_);_(&quot;€&quot;* \(#,##0\);_(&quot;€&quot;* &quot;-&quot;??_);_(@_)"/>
    <numFmt numFmtId="166" formatCode="&quot;€&quot;\ #,##0.00"/>
    <numFmt numFmtId="167" formatCode="_ [$€-2]\ * #,##0.00_ ;_ [$€-2]\ * \-#,##0.00_ ;_ [$€-2]\ * &quot;-&quot;??_ ;_ @_ "/>
    <numFmt numFmtId="168" formatCode="&quot;€&quot;\ #,##0"/>
    <numFmt numFmtId="169" formatCode="_ &quot;€&quot;\ * #,##0_ ;_ &quot;€&quot;\ * \-#,##0_ ;_ &quot;€&quot;\ * &quot;-&quot;??_ ;_ @_ "/>
    <numFmt numFmtId="170" formatCode="_ [$€-413]\ * #,##0_ ;_ [$€-413]\ * \-#,##0_ ;_ [$€-413]\ * &quot;-&quot;??_ ;_ @_ "/>
    <numFmt numFmtId="171" formatCode="#\ ###\ ###\ ###\ ###\ ###\ ##0"/>
    <numFmt numFmtId="172" formatCode="_ * #,##0_ ;_ * \-#,##0_ ;_ * &quot;-&quot;??_ ;_ @_ "/>
    <numFmt numFmtId="173" formatCode="_ [$€-413]\ * #,##0.00_ ;_ [$€-413]\ * \-#,##0.00_ ;_ [$€-413]\ * &quot;-&quot;??_ ;_ @_ "/>
  </numFmts>
  <fonts count="55">
    <font>
      <sz val="11"/>
      <color theme="1"/>
      <name val="Calibri"/>
      <family val="2"/>
      <scheme val="minor"/>
    </font>
    <font>
      <sz val="11"/>
      <color theme="1"/>
      <name val="Calibri"/>
      <family val="2"/>
      <scheme val="minor"/>
    </font>
    <font>
      <b/>
      <sz val="11"/>
      <color theme="1"/>
      <name val="Calibri"/>
      <family val="2"/>
      <scheme val="minor"/>
    </font>
    <font>
      <b/>
      <sz val="14"/>
      <color theme="0"/>
      <name val="Calibri"/>
      <family val="2"/>
      <scheme val="minor"/>
    </font>
    <font>
      <sz val="11"/>
      <color rgb="FF000000"/>
      <name val="Calibri"/>
      <family val="2"/>
      <scheme val="minor"/>
    </font>
    <font>
      <b/>
      <sz val="9"/>
      <color rgb="FFFFFFFF"/>
      <name val="Arial"/>
      <family val="2"/>
    </font>
    <font>
      <sz val="9"/>
      <color rgb="FF154273"/>
      <name val="Arial"/>
      <family val="2"/>
    </font>
    <font>
      <b/>
      <sz val="10"/>
      <color theme="1"/>
      <name val="Calibri"/>
      <family val="2"/>
      <scheme val="minor"/>
    </font>
    <font>
      <sz val="10"/>
      <name val="Calibri"/>
      <family val="2"/>
      <scheme val="minor"/>
    </font>
    <font>
      <i/>
      <sz val="10"/>
      <color rgb="FF888B8D"/>
      <name val="Calibri"/>
      <family val="2"/>
      <scheme val="minor"/>
    </font>
    <font>
      <b/>
      <sz val="10"/>
      <name val="Calibri"/>
      <family val="2"/>
      <scheme val="minor"/>
    </font>
    <font>
      <b/>
      <sz val="9"/>
      <color rgb="FF154273"/>
      <name val="Arial"/>
      <family val="2"/>
    </font>
    <font>
      <sz val="8"/>
      <name val="Calibri"/>
      <family val="2"/>
      <scheme val="minor"/>
    </font>
    <font>
      <i/>
      <sz val="11"/>
      <color theme="1"/>
      <name val="Calibri"/>
      <family val="2"/>
      <scheme val="minor"/>
    </font>
    <font>
      <u/>
      <sz val="11"/>
      <color theme="10"/>
      <name val="Calibri"/>
      <family val="2"/>
      <scheme val="minor"/>
    </font>
    <font>
      <i/>
      <sz val="9"/>
      <color rgb="FF154273"/>
      <name val="Arial"/>
      <family val="2"/>
    </font>
    <font>
      <b/>
      <sz val="13.5"/>
      <color rgb="FF000000"/>
      <name val="Calibri"/>
      <family val="2"/>
      <scheme val="minor"/>
    </font>
    <font>
      <sz val="11"/>
      <color theme="1"/>
      <name val="Calibri hoofd"/>
    </font>
    <font>
      <i/>
      <sz val="11"/>
      <color theme="1"/>
      <name val="Calibri hoofd"/>
    </font>
    <font>
      <b/>
      <sz val="12"/>
      <color theme="1"/>
      <name val="Calibri hoofd"/>
    </font>
    <font>
      <b/>
      <u/>
      <sz val="14"/>
      <color theme="0"/>
      <name val="Calibri hoofd"/>
    </font>
    <font>
      <b/>
      <sz val="18"/>
      <color theme="1"/>
      <name val="Calibri hoofd"/>
    </font>
    <font>
      <b/>
      <sz val="22"/>
      <color theme="1"/>
      <name val="Calibri hoofd"/>
    </font>
    <font>
      <b/>
      <sz val="9"/>
      <color rgb="FFFFFFFF"/>
      <name val="Calibri hoofd"/>
    </font>
    <font>
      <b/>
      <u/>
      <sz val="9"/>
      <color rgb="FFFFFFFF"/>
      <name val="Calibri hoofd"/>
    </font>
    <font>
      <b/>
      <sz val="9"/>
      <name val="Calibri hoofd"/>
    </font>
    <font>
      <b/>
      <i/>
      <sz val="11"/>
      <color theme="1"/>
      <name val="Calibri"/>
      <family val="2"/>
      <scheme val="minor"/>
    </font>
    <font>
      <b/>
      <u/>
      <sz val="14"/>
      <color theme="5"/>
      <name val="Calibri"/>
      <family val="2"/>
      <scheme val="minor"/>
    </font>
    <font>
      <b/>
      <sz val="11"/>
      <color rgb="FF000000"/>
      <name val="Calibri"/>
      <family val="2"/>
      <scheme val="minor"/>
    </font>
    <font>
      <sz val="10"/>
      <name val="Arial"/>
      <family val="2"/>
    </font>
    <font>
      <b/>
      <sz val="11"/>
      <name val="Calibri"/>
      <family val="2"/>
      <scheme val="minor"/>
    </font>
    <font>
      <sz val="9"/>
      <name val="Arial"/>
      <family val="2"/>
    </font>
    <font>
      <vertAlign val="superscript"/>
      <sz val="9"/>
      <name val="Arial"/>
      <family val="2"/>
    </font>
    <font>
      <sz val="11"/>
      <name val="Calibri"/>
      <family val="2"/>
      <scheme val="minor"/>
    </font>
    <font>
      <b/>
      <sz val="11"/>
      <color theme="0" tint="-0.14999847407452621"/>
      <name val="Calibri"/>
      <family val="2"/>
      <scheme val="minor"/>
    </font>
    <font>
      <b/>
      <sz val="11"/>
      <color theme="2" tint="-9.9978637043366805E-2"/>
      <name val="Calibri"/>
      <family val="2"/>
      <scheme val="minor"/>
    </font>
    <font>
      <sz val="11"/>
      <color theme="0" tint="-0.14999847407452621"/>
      <name val="Calibri"/>
      <family val="2"/>
      <scheme val="minor"/>
    </font>
    <font>
      <sz val="11"/>
      <color theme="2" tint="-9.9978637043366805E-2"/>
      <name val="Calibri"/>
      <family val="2"/>
      <scheme val="minor"/>
    </font>
    <font>
      <sz val="9"/>
      <color theme="1"/>
      <name val="Arial"/>
      <family val="2"/>
    </font>
    <font>
      <b/>
      <sz val="10"/>
      <color rgb="FFFFFFFF"/>
      <name val="Arial"/>
      <family val="2"/>
    </font>
    <font>
      <sz val="10"/>
      <color theme="1"/>
      <name val="Calibri"/>
      <family val="2"/>
      <scheme val="minor"/>
    </font>
    <font>
      <sz val="10"/>
      <color rgb="FF154273"/>
      <name val="Arial"/>
      <family val="2"/>
    </font>
    <font>
      <b/>
      <sz val="10"/>
      <color rgb="FF154273"/>
      <name val="Arial"/>
      <family val="2"/>
    </font>
    <font>
      <sz val="11"/>
      <color theme="1"/>
      <name val="Calibri "/>
    </font>
    <font>
      <b/>
      <sz val="9"/>
      <color theme="0"/>
      <name val="Calibri hoofd"/>
    </font>
    <font>
      <b/>
      <sz val="9"/>
      <color rgb="FFFFFFFF"/>
      <name val="Arial"/>
      <family val="2"/>
    </font>
    <font>
      <sz val="9"/>
      <color rgb="FF154273"/>
      <name val="Arial"/>
      <family val="2"/>
    </font>
    <font>
      <b/>
      <sz val="9"/>
      <color rgb="FF154273"/>
      <name val="Arial"/>
      <family val="2"/>
    </font>
    <font>
      <i/>
      <sz val="9"/>
      <color rgb="FF154273"/>
      <name val="Arial"/>
      <family val="2"/>
    </font>
    <font>
      <sz val="11"/>
      <color theme="0"/>
      <name val="Calibri hoofd"/>
    </font>
    <font>
      <b/>
      <sz val="22"/>
      <color theme="0"/>
      <name val="Calibri hoofd"/>
    </font>
    <font>
      <b/>
      <i/>
      <sz val="16"/>
      <color theme="1"/>
      <name val="Calibri hoofd"/>
    </font>
    <font>
      <b/>
      <sz val="11"/>
      <color theme="2"/>
      <name val="Calibri"/>
      <family val="2"/>
      <scheme val="minor"/>
    </font>
    <font>
      <i/>
      <sz val="11"/>
      <color rgb="FFFF0000"/>
      <name val="Calibri hoofd"/>
    </font>
    <font>
      <i/>
      <sz val="9"/>
      <color rgb="FFFF0000"/>
      <name val="Calibri hoofd"/>
    </font>
  </fonts>
  <fills count="16">
    <fill>
      <patternFill patternType="none"/>
    </fill>
    <fill>
      <patternFill patternType="gray125"/>
    </fill>
    <fill>
      <patternFill patternType="solid">
        <fgColor rgb="FF888B8D"/>
        <bgColor indexed="64"/>
      </patternFill>
    </fill>
    <fill>
      <patternFill patternType="solid">
        <fgColor theme="0"/>
        <bgColor indexed="64"/>
      </patternFill>
    </fill>
    <fill>
      <patternFill patternType="solid">
        <fgColor rgb="FFFFFFFF"/>
        <bgColor indexed="64"/>
      </patternFill>
    </fill>
    <fill>
      <patternFill patternType="solid">
        <fgColor rgb="FF154273"/>
        <bgColor indexed="64"/>
      </patternFill>
    </fill>
    <fill>
      <patternFill patternType="solid">
        <fgColor theme="3"/>
        <bgColor indexed="64"/>
      </patternFill>
    </fill>
    <fill>
      <patternFill patternType="solid">
        <fgColor theme="4" tint="0.59999389629810485"/>
        <bgColor indexed="64"/>
      </patternFill>
    </fill>
    <fill>
      <patternFill patternType="solid">
        <fgColor rgb="FFFF9900"/>
        <bgColor indexed="64"/>
      </patternFill>
    </fill>
    <fill>
      <patternFill patternType="solid">
        <fgColor theme="3" tint="-0.249977111117893"/>
        <bgColor indexed="64"/>
      </patternFill>
    </fill>
    <fill>
      <patternFill patternType="solid">
        <fgColor rgb="FFF3F3F3"/>
        <bgColor indexed="64"/>
      </patternFill>
    </fill>
    <fill>
      <patternFill patternType="solid">
        <fgColor theme="0" tint="-0.249977111117893"/>
        <bgColor indexed="64"/>
      </patternFill>
    </fill>
    <fill>
      <patternFill patternType="solid">
        <fgColor theme="9" tint="-0.49998474074526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7" tint="0.59999389629810485"/>
        <bgColor indexed="64"/>
      </patternFill>
    </fill>
  </fills>
  <borders count="143">
    <border>
      <left/>
      <right/>
      <top/>
      <bottom/>
      <diagonal/>
    </border>
    <border>
      <left/>
      <right/>
      <top/>
      <bottom style="thick">
        <color theme="3"/>
      </bottom>
      <diagonal/>
    </border>
    <border>
      <left style="medium">
        <color rgb="FFE6E6E6"/>
      </left>
      <right/>
      <top/>
      <bottom style="medium">
        <color rgb="FFE6E6E6"/>
      </bottom>
      <diagonal/>
    </border>
    <border>
      <left style="medium">
        <color rgb="FFE6E6E6"/>
      </left>
      <right/>
      <top style="medium">
        <color rgb="FFE6E6E6"/>
      </top>
      <bottom style="medium">
        <color rgb="FFE6E6E6"/>
      </bottom>
      <diagonal/>
    </border>
    <border>
      <left style="medium">
        <color rgb="FFE6E6E6"/>
      </left>
      <right style="medium">
        <color rgb="FFE6E6E6"/>
      </right>
      <top style="medium">
        <color rgb="FFE6E6E6"/>
      </top>
      <bottom style="medium">
        <color rgb="FFE6E6E6"/>
      </bottom>
      <diagonal/>
    </border>
    <border>
      <left style="medium">
        <color rgb="FFE6E6E6"/>
      </left>
      <right style="medium">
        <color rgb="FFE6E6E6"/>
      </right>
      <top/>
      <bottom style="medium">
        <color rgb="FFE6E6E6"/>
      </bottom>
      <diagonal/>
    </border>
    <border>
      <left style="hair">
        <color auto="1"/>
      </left>
      <right style="hair">
        <color auto="1"/>
      </right>
      <top style="hair">
        <color auto="1"/>
      </top>
      <bottom style="medium">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medium">
        <color rgb="FFE6E6E6"/>
      </left>
      <right/>
      <top/>
      <bottom/>
      <diagonal/>
    </border>
    <border>
      <left style="medium">
        <color rgb="FFE6E6E6"/>
      </left>
      <right/>
      <top style="medium">
        <color rgb="FFE6E6E6"/>
      </top>
      <bottom/>
      <diagonal/>
    </border>
    <border>
      <left style="medium">
        <color rgb="FFE6E6E6"/>
      </left>
      <right style="medium">
        <color rgb="FFE6E6E6"/>
      </right>
      <top style="medium">
        <color rgb="FFE6E6E6"/>
      </top>
      <bottom/>
      <diagonal/>
    </border>
    <border>
      <left style="medium">
        <color rgb="FFE6E6E6"/>
      </left>
      <right style="medium">
        <color rgb="FFE6E6E6"/>
      </right>
      <top/>
      <bottom/>
      <diagonal/>
    </border>
    <border>
      <left style="thin">
        <color theme="0" tint="-0.14999847407452621"/>
      </left>
      <right style="thin">
        <color theme="0" tint="-0.14999847407452621"/>
      </right>
      <top/>
      <bottom style="thin">
        <color theme="0" tint="-0.14999847407452621"/>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2" tint="-9.9978637043366805E-2"/>
      </left>
      <right/>
      <top style="thin">
        <color theme="2" tint="-9.9978637043366805E-2"/>
      </top>
      <bottom/>
      <diagonal/>
    </border>
    <border>
      <left/>
      <right style="thin">
        <color theme="2" tint="-9.9978637043366805E-2"/>
      </right>
      <top style="thin">
        <color theme="2" tint="-9.9978637043366805E-2"/>
      </top>
      <bottom/>
      <diagonal/>
    </border>
    <border>
      <left style="thin">
        <color theme="2" tint="-9.9978637043366805E-2"/>
      </left>
      <right/>
      <top/>
      <bottom/>
      <diagonal/>
    </border>
    <border>
      <left/>
      <right style="thin">
        <color theme="2" tint="-9.9978637043366805E-2"/>
      </right>
      <top/>
      <bottom/>
      <diagonal/>
    </border>
    <border>
      <left style="thin">
        <color theme="1"/>
      </left>
      <right style="thin">
        <color theme="0" tint="-0.14999847407452621"/>
      </right>
      <top style="thin">
        <color theme="0" tint="-0.249977111117893"/>
      </top>
      <bottom style="thin">
        <color theme="0" tint="-0.14999847407452621"/>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2" tint="-9.9978637043366805E-2"/>
      </left>
      <right style="thin">
        <color theme="0" tint="-0.34998626667073579"/>
      </right>
      <top style="thin">
        <color theme="2" tint="-9.9978637043366805E-2"/>
      </top>
      <bottom style="thin">
        <color theme="2" tint="-9.9978637043366805E-2"/>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style="thin">
        <color theme="0" tint="-0.34998626667073579"/>
      </left>
      <right/>
      <top style="thin">
        <color theme="0" tint="-0.14999847407452621"/>
      </top>
      <bottom style="thin">
        <color theme="2" tint="-9.9978637043366805E-2"/>
      </bottom>
      <diagonal/>
    </border>
    <border>
      <left style="thin">
        <color theme="0" tint="-0.34998626667073579"/>
      </left>
      <right/>
      <top style="thin">
        <color theme="0" tint="-0.14999847407452621"/>
      </top>
      <bottom style="thin">
        <color theme="0" tint="-0.34998626667073579"/>
      </bottom>
      <diagonal/>
    </border>
    <border>
      <left/>
      <right style="medium">
        <color rgb="FFFFFFFF"/>
      </right>
      <top/>
      <bottom style="medium">
        <color rgb="FFFFFFFF"/>
      </bottom>
      <diagonal/>
    </border>
    <border>
      <left/>
      <right/>
      <top/>
      <bottom style="medium">
        <color rgb="FFFFFFFF"/>
      </bottom>
      <diagonal/>
    </border>
    <border>
      <left/>
      <right/>
      <top/>
      <bottom style="thin">
        <color indexed="64"/>
      </bottom>
      <diagonal/>
    </border>
    <border>
      <left style="thin">
        <color theme="2" tint="-9.9978637043366805E-2"/>
      </left>
      <right/>
      <top style="thin">
        <color theme="2" tint="-9.9978637043366805E-2"/>
      </top>
      <bottom style="thin">
        <color theme="2" tint="-9.9978637043366805E-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2" tint="-9.9978637043366805E-2"/>
      </left>
      <right style="thin">
        <color theme="0" tint="-0.34998626667073579"/>
      </right>
      <top style="thin">
        <color theme="2" tint="-9.9978637043366805E-2"/>
      </top>
      <bottom style="thin">
        <color theme="0" tint="-0.34998626667073579"/>
      </bottom>
      <diagonal/>
    </border>
    <border>
      <left style="thin">
        <color theme="0" tint="-0.14999847407452621"/>
      </left>
      <right/>
      <top style="thin">
        <color theme="0" tint="-0.14999847407452621"/>
      </top>
      <bottom style="thin">
        <color theme="0" tint="-0.14999847407452621"/>
      </bottom>
      <diagonal/>
    </border>
    <border>
      <left style="hair">
        <color auto="1"/>
      </left>
      <right style="hair">
        <color auto="1"/>
      </right>
      <top/>
      <bottom style="hair">
        <color auto="1"/>
      </bottom>
      <diagonal/>
    </border>
    <border>
      <left/>
      <right/>
      <top/>
      <bottom style="thin">
        <color theme="0" tint="-0.14999847407452621"/>
      </bottom>
      <diagonal/>
    </border>
    <border>
      <left/>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34998626667073579"/>
      </bottom>
      <diagonal/>
    </border>
    <border>
      <left style="thin">
        <color theme="0" tint="-0.34998626667073579"/>
      </left>
      <right style="thin">
        <color theme="0" tint="-0.14999847407452621"/>
      </right>
      <top style="thin">
        <color theme="0" tint="-0.34998626667073579"/>
      </top>
      <bottom style="thin">
        <color theme="0" tint="-0.34998626667073579"/>
      </bottom>
      <diagonal/>
    </border>
    <border>
      <left style="thin">
        <color theme="1"/>
      </left>
      <right style="thin">
        <color theme="0" tint="-0.34998626667073579"/>
      </right>
      <top style="thin">
        <color theme="0" tint="-0.14999847407452621"/>
      </top>
      <bottom style="thin">
        <color theme="0" tint="-0.14999847407452621"/>
      </bottom>
      <diagonal/>
    </border>
    <border>
      <left style="thin">
        <color theme="0" tint="-0.34998626667073579"/>
      </left>
      <right style="thin">
        <color theme="0" tint="-0.34998626667073579"/>
      </right>
      <top style="thin">
        <color theme="2" tint="-9.9978637043366805E-2"/>
      </top>
      <bottom style="thin">
        <color theme="2" tint="-9.9978637043366805E-2"/>
      </bottom>
      <diagonal/>
    </border>
    <border>
      <left/>
      <right style="thin">
        <color theme="0" tint="-0.34998626667073579"/>
      </right>
      <top style="thin">
        <color theme="2" tint="-9.9978637043366805E-2"/>
      </top>
      <bottom style="thin">
        <color theme="2" tint="-9.9978637043366805E-2"/>
      </bottom>
      <diagonal/>
    </border>
    <border>
      <left style="medium">
        <color rgb="FFE6E6E6"/>
      </left>
      <right style="medium">
        <color rgb="FF000000"/>
      </right>
      <top style="medium">
        <color rgb="FF000000"/>
      </top>
      <bottom style="medium">
        <color rgb="FFE6E6E6"/>
      </bottom>
      <diagonal/>
    </border>
    <border>
      <left/>
      <right style="medium">
        <color rgb="FF000000"/>
      </right>
      <top style="medium">
        <color rgb="FF000000"/>
      </top>
      <bottom style="medium">
        <color rgb="FFE6E6E6"/>
      </bottom>
      <diagonal/>
    </border>
    <border>
      <left style="medium">
        <color rgb="FFE6E6E6"/>
      </left>
      <right style="medium">
        <color rgb="FF000000"/>
      </right>
      <top/>
      <bottom style="medium">
        <color rgb="FFE6E6E6"/>
      </bottom>
      <diagonal/>
    </border>
    <border>
      <left/>
      <right style="medium">
        <color rgb="FF000000"/>
      </right>
      <top/>
      <bottom style="medium">
        <color rgb="FFE6E6E6"/>
      </bottom>
      <diagonal/>
    </border>
    <border>
      <left style="thin">
        <color theme="0" tint="-0.34998626667073579"/>
      </left>
      <right style="thin">
        <color theme="0" tint="-0.34998626667073579"/>
      </right>
      <top style="thin">
        <color theme="0" tint="-0.34998626667073579"/>
      </top>
      <bottom style="thin">
        <color theme="0" tint="-0.249977111117893"/>
      </bottom>
      <diagonal/>
    </border>
    <border>
      <left style="thin">
        <color theme="0" tint="-0.249977111117893"/>
      </left>
      <right style="thin">
        <color theme="2" tint="-9.9978637043366805E-2"/>
      </right>
      <top style="thin">
        <color theme="2" tint="-9.9978637043366805E-2"/>
      </top>
      <bottom style="thin">
        <color theme="0" tint="-0.249977111117893"/>
      </bottom>
      <diagonal/>
    </border>
    <border>
      <left style="thin">
        <color theme="0" tint="-0.249977111117893"/>
      </left>
      <right style="thin">
        <color theme="0" tint="-0.249977111117893"/>
      </right>
      <top style="thin">
        <color theme="0" tint="-0.249977111117893"/>
      </top>
      <bottom style="thin">
        <color theme="2" tint="-9.9978637043366805E-2"/>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2" tint="-9.9978637043366805E-2"/>
      </right>
      <top style="thin">
        <color theme="0" tint="-0.249977111117893"/>
      </top>
      <bottom style="thin">
        <color theme="0" tint="-0.249977111117893"/>
      </bottom>
      <diagonal/>
    </border>
    <border>
      <left style="medium">
        <color rgb="FF000000"/>
      </left>
      <right/>
      <top/>
      <bottom/>
      <diagonal/>
    </border>
    <border>
      <left style="thin">
        <color theme="0" tint="-0.249977111117893"/>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top style="thin">
        <color theme="0" tint="-0.14999847407452621"/>
      </top>
      <bottom style="thin">
        <color theme="2" tint="-9.9978637043366805E-2"/>
      </bottom>
      <diagonal/>
    </border>
    <border>
      <left style="thin">
        <color theme="0" tint="-0.249977111117893"/>
      </left>
      <right/>
      <top style="thin">
        <color theme="2" tint="-9.9978637043366805E-2"/>
      </top>
      <bottom/>
      <diagonal/>
    </border>
    <border>
      <left style="thin">
        <color theme="0" tint="-0.249977111117893"/>
      </left>
      <right style="thin">
        <color theme="0" tint="-0.249977111117893"/>
      </right>
      <top/>
      <bottom style="thin">
        <color theme="0" tint="-0.14999847407452621"/>
      </bottom>
      <diagonal/>
    </border>
    <border>
      <left style="thin">
        <color theme="2" tint="-9.9978637043366805E-2"/>
      </left>
      <right style="thin">
        <color theme="0" tint="-0.249977111117893"/>
      </right>
      <top style="thin">
        <color theme="2" tint="-9.9978637043366805E-2"/>
      </top>
      <bottom style="thin">
        <color theme="2" tint="-9.9978637043366805E-2"/>
      </bottom>
      <diagonal/>
    </border>
    <border>
      <left style="thin">
        <color theme="0" tint="-0.249977111117893"/>
      </left>
      <right/>
      <top style="thin">
        <color theme="0" tint="-0.14999847407452621"/>
      </top>
      <bottom style="thin">
        <color theme="0" tint="-0.249977111117893"/>
      </bottom>
      <diagonal/>
    </border>
    <border>
      <left style="thin">
        <color theme="0" tint="-0.249977111117893"/>
      </left>
      <right style="thin">
        <color theme="0" tint="-0.249977111117893"/>
      </right>
      <top style="thin">
        <color theme="2" tint="-9.9978637043366805E-2"/>
      </top>
      <bottom style="thin">
        <color theme="0" tint="-0.249977111117893"/>
      </bottom>
      <diagonal/>
    </border>
    <border>
      <left style="thin">
        <color theme="2" tint="-9.9978637043366805E-2"/>
      </left>
      <right style="thin">
        <color theme="2" tint="-9.9978637043366805E-2"/>
      </right>
      <top style="thin">
        <color theme="2" tint="-9.9978637043366805E-2"/>
      </top>
      <bottom style="thin">
        <color theme="0" tint="-0.249977111117893"/>
      </bottom>
      <diagonal/>
    </border>
    <border>
      <left style="thin">
        <color theme="0" tint="-0.34998626667073579"/>
      </left>
      <right/>
      <top style="thin">
        <color theme="2" tint="-9.9978637043366805E-2"/>
      </top>
      <bottom style="thin">
        <color theme="0" tint="-0.249977111117893"/>
      </bottom>
      <diagonal/>
    </border>
    <border>
      <left/>
      <right/>
      <top style="thin">
        <color theme="0" tint="-0.249977111117893"/>
      </top>
      <bottom style="thin">
        <color theme="0" tint="-0.249977111117893"/>
      </bottom>
      <diagonal/>
    </border>
    <border>
      <left style="thin">
        <color theme="2" tint="-9.9978637043366805E-2"/>
      </left>
      <right/>
      <top/>
      <bottom style="thin">
        <color theme="2" tint="-9.9978637043366805E-2"/>
      </bottom>
      <diagonal/>
    </border>
    <border>
      <left style="thin">
        <color theme="0" tint="-0.249977111117893"/>
      </left>
      <right style="thin">
        <color theme="0" tint="-0.249977111117893"/>
      </right>
      <top style="thin">
        <color theme="0" tint="-0.249977111117893"/>
      </top>
      <bottom style="thin">
        <color theme="0" tint="-0.34998626667073579"/>
      </bottom>
      <diagonal/>
    </border>
    <border>
      <left style="thin">
        <color theme="0" tint="-0.249977111117893"/>
      </left>
      <right style="thin">
        <color theme="0" tint="-0.249977111117893"/>
      </right>
      <top style="thin">
        <color theme="2" tint="-9.9978637043366805E-2"/>
      </top>
      <bottom style="thin">
        <color theme="2" tint="-9.9978637043366805E-2"/>
      </bottom>
      <diagonal/>
    </border>
    <border>
      <left style="thin">
        <color theme="2" tint="-9.9978637043366805E-2"/>
      </left>
      <right/>
      <top style="thin">
        <color theme="2" tint="-9.9978637043366805E-2"/>
      </top>
      <bottom style="thin">
        <color theme="0" tint="-0.249977111117893"/>
      </bottom>
      <diagonal/>
    </border>
    <border>
      <left style="thin">
        <color theme="0" tint="-0.34998626667073579"/>
      </left>
      <right style="thin">
        <color theme="0" tint="-0.249977111117893"/>
      </right>
      <top style="thin">
        <color theme="0" tint="-0.34998626667073579"/>
      </top>
      <bottom style="thin">
        <color theme="0" tint="-0.34998626667073579"/>
      </bottom>
      <diagonal/>
    </border>
    <border>
      <left/>
      <right/>
      <top style="thin">
        <color theme="0" tint="-0.34998626667073579"/>
      </top>
      <bottom style="thin">
        <color theme="0" tint="-0.249977111117893"/>
      </bottom>
      <diagonal/>
    </border>
    <border>
      <left style="thin">
        <color theme="0" tint="-0.34998626667073579"/>
      </left>
      <right style="thin">
        <color theme="0" tint="-0.249977111117893"/>
      </right>
      <top style="thin">
        <color theme="0" tint="-0.34998626667073579"/>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14999847407452621"/>
      </bottom>
      <diagonal/>
    </border>
    <border>
      <left style="thin">
        <color theme="0" tint="-0.249977111117893"/>
      </left>
      <right style="thin">
        <color theme="0" tint="-0.249977111117893"/>
      </right>
      <top style="thin">
        <color theme="0" tint="-0.14999847407452621"/>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34998626667073579"/>
      </top>
      <bottom style="thin">
        <color theme="2" tint="-9.9978637043366805E-2"/>
      </bottom>
      <diagonal/>
    </border>
    <border>
      <left style="thin">
        <color theme="0" tint="-0.249977111117893"/>
      </left>
      <right/>
      <top style="thin">
        <color theme="0" tint="-0.249977111117893"/>
      </top>
      <bottom style="thin">
        <color theme="0" tint="-0.34998626667073579"/>
      </bottom>
      <diagonal/>
    </border>
    <border>
      <left style="thin">
        <color theme="0" tint="-0.249977111117893"/>
      </left>
      <right style="thin">
        <color theme="0" tint="-0.249977111117893"/>
      </right>
      <top/>
      <bottom/>
      <diagonal/>
    </border>
    <border>
      <left style="thin">
        <color theme="0" tint="-0.249977111117893"/>
      </left>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top style="thin">
        <color theme="0" tint="-0.14999847407452621"/>
      </top>
      <bottom style="thin">
        <color theme="0" tint="-0.34998626667073579"/>
      </bottom>
      <diagonal/>
    </border>
    <border>
      <left style="medium">
        <color rgb="FFE6E6E6"/>
      </left>
      <right style="thin">
        <color theme="0" tint="-0.249977111117893"/>
      </right>
      <top style="medium">
        <color rgb="FFE6E6E6"/>
      </top>
      <bottom style="medium">
        <color rgb="FFE6E6E6"/>
      </bottom>
      <diagonal/>
    </border>
    <border>
      <left/>
      <right style="thin">
        <color theme="0" tint="-0.249977111117893"/>
      </right>
      <top style="thin">
        <color theme="0" tint="-0.249977111117893"/>
      </top>
      <bottom style="medium">
        <color rgb="FFE6E6E6"/>
      </bottom>
      <diagonal/>
    </border>
    <border>
      <left/>
      <right/>
      <top/>
      <bottom style="thin">
        <color theme="0" tint="-0.249977111117893"/>
      </bottom>
      <diagonal/>
    </border>
    <border>
      <left style="thin">
        <color theme="0" tint="-0.34998626667073579"/>
      </left>
      <right/>
      <top style="thin">
        <color theme="0" tint="-0.14999847407452621"/>
      </top>
      <bottom style="thin">
        <color theme="0" tint="-0.249977111117893"/>
      </bottom>
      <diagonal/>
    </border>
    <border>
      <left style="thin">
        <color theme="0" tint="-0.14999847407452621"/>
      </left>
      <right style="thin">
        <color theme="0" tint="-0.249977111117893"/>
      </right>
      <top/>
      <bottom style="thin">
        <color theme="0" tint="-0.14999847407452621"/>
      </bottom>
      <diagonal/>
    </border>
    <border>
      <left style="medium">
        <color rgb="FFE6E6E6"/>
      </left>
      <right style="thin">
        <color theme="0" tint="-0.249977111117893"/>
      </right>
      <top style="medium">
        <color rgb="FFE6E6E6"/>
      </top>
      <bottom/>
      <diagonal/>
    </border>
    <border>
      <left style="medium">
        <color rgb="FFE6E6E6"/>
      </left>
      <right style="thin">
        <color theme="0" tint="-0.249977111117893"/>
      </right>
      <top/>
      <bottom/>
      <diagonal/>
    </border>
    <border>
      <left style="medium">
        <color rgb="FFE6E6E6"/>
      </left>
      <right style="thin">
        <color theme="0" tint="-0.249977111117893"/>
      </right>
      <top/>
      <bottom style="medium">
        <color rgb="FFE6E6E6"/>
      </bottom>
      <diagonal/>
    </border>
    <border>
      <left style="thin">
        <color theme="0" tint="-0.34998626667073579"/>
      </left>
      <right/>
      <top style="thin">
        <color theme="0" tint="-0.249977111117893"/>
      </top>
      <bottom style="thin">
        <color theme="0" tint="-0.34998626667073579"/>
      </bottom>
      <diagonal/>
    </border>
    <border>
      <left style="thin">
        <color theme="0" tint="-0.249977111117893"/>
      </left>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249977111117893"/>
      </bottom>
      <diagonal/>
    </border>
    <border>
      <left style="thin">
        <color theme="0" tint="-0.249977111117893"/>
      </left>
      <right style="thin">
        <color theme="0" tint="-0.249977111117893"/>
      </right>
      <top style="thin">
        <color theme="0" tint="-0.34998626667073579"/>
      </top>
      <bottom style="thin">
        <color theme="0" tint="-0.34998626667073579"/>
      </bottom>
      <diagonal/>
    </border>
    <border>
      <left style="thin">
        <color theme="0" tint="-0.249977111117893"/>
      </left>
      <right style="thin">
        <color theme="0" tint="-0.249977111117893"/>
      </right>
      <top/>
      <bottom style="thin">
        <color theme="0" tint="-0.34998626667073579"/>
      </bottom>
      <diagonal/>
    </border>
    <border>
      <left style="thin">
        <color theme="0" tint="-0.34998626667073579"/>
      </left>
      <right style="thin">
        <color theme="0" tint="-0.34998626667073579"/>
      </right>
      <top/>
      <bottom style="thin">
        <color theme="0" tint="-0.249977111117893"/>
      </bottom>
      <diagonal/>
    </border>
    <border>
      <left style="thin">
        <color theme="0" tint="-0.249977111117893"/>
      </left>
      <right style="thin">
        <color theme="0" tint="-0.34998626667073579"/>
      </right>
      <top style="thin">
        <color theme="0" tint="-0.34998626667073579"/>
      </top>
      <bottom style="thin">
        <color theme="0" tint="-0.249977111117893"/>
      </bottom>
      <diagonal/>
    </border>
    <border>
      <left/>
      <right style="thin">
        <color theme="2" tint="-9.9978637043366805E-2"/>
      </right>
      <top style="thin">
        <color theme="0" tint="-0.34998626667073579"/>
      </top>
      <bottom style="thin">
        <color theme="0" tint="-0.34998626667073579"/>
      </bottom>
      <diagonal/>
    </border>
    <border>
      <left/>
      <right style="thin">
        <color theme="0" tint="-0.249977111117893"/>
      </right>
      <top/>
      <bottom style="thin">
        <color theme="0" tint="-0.34998626667073579"/>
      </bottom>
      <diagonal/>
    </border>
    <border>
      <left/>
      <right style="thin">
        <color theme="0" tint="-0.249977111117893"/>
      </right>
      <top style="thin">
        <color theme="0" tint="-0.34998626667073579"/>
      </top>
      <bottom style="thin">
        <color theme="0" tint="-0.34998626667073579"/>
      </bottom>
      <diagonal/>
    </border>
    <border>
      <left/>
      <right style="thin">
        <color theme="0" tint="-0.249977111117893"/>
      </right>
      <top style="thin">
        <color theme="0" tint="-0.34998626667073579"/>
      </top>
      <bottom style="thin">
        <color theme="0" tint="-0.249977111117893"/>
      </bottom>
      <diagonal/>
    </border>
    <border>
      <left/>
      <right style="thin">
        <color theme="0" tint="-0.249977111117893"/>
      </right>
      <top style="thin">
        <color theme="0" tint="-0.34998626667073579"/>
      </top>
      <bottom style="thin">
        <color theme="2" tint="-9.9978637043366805E-2"/>
      </bottom>
      <diagonal/>
    </border>
    <border>
      <left/>
      <right style="thin">
        <color theme="0" tint="-0.249977111117893"/>
      </right>
      <top style="thin">
        <color theme="2" tint="-9.9978637043366805E-2"/>
      </top>
      <bottom style="thin">
        <color theme="0" tint="-0.249977111117893"/>
      </bottom>
      <diagonal/>
    </border>
    <border>
      <left style="medium">
        <color theme="0" tint="-0.249977111117893"/>
      </left>
      <right/>
      <top style="medium">
        <color theme="0" tint="-0.249977111117893"/>
      </top>
      <bottom style="thin">
        <color theme="0" tint="-0.34998626667073579"/>
      </bottom>
      <diagonal/>
    </border>
    <border>
      <left style="thin">
        <color theme="0" tint="-0.34998626667073579"/>
      </left>
      <right style="thin">
        <color theme="0" tint="-0.34998626667073579"/>
      </right>
      <top style="medium">
        <color theme="0" tint="-0.249977111117893"/>
      </top>
      <bottom style="thin">
        <color theme="0" tint="-0.34998626667073579"/>
      </bottom>
      <diagonal/>
    </border>
    <border>
      <left style="thin">
        <color theme="0" tint="-0.34998626667073579"/>
      </left>
      <right style="medium">
        <color theme="0" tint="-0.249977111117893"/>
      </right>
      <top style="medium">
        <color theme="0" tint="-0.249977111117893"/>
      </top>
      <bottom style="thin">
        <color theme="0" tint="-0.34998626667073579"/>
      </bottom>
      <diagonal/>
    </border>
    <border>
      <left style="medium">
        <color theme="0" tint="-0.249977111117893"/>
      </left>
      <right style="hair">
        <color auto="1"/>
      </right>
      <top/>
      <bottom style="hair">
        <color auto="1"/>
      </bottom>
      <diagonal/>
    </border>
    <border>
      <left style="hair">
        <color auto="1"/>
      </left>
      <right style="medium">
        <color theme="0" tint="-0.249977111117893"/>
      </right>
      <top/>
      <bottom style="hair">
        <color auto="1"/>
      </bottom>
      <diagonal/>
    </border>
    <border>
      <left style="medium">
        <color theme="0" tint="-0.249977111117893"/>
      </left>
      <right style="hair">
        <color auto="1"/>
      </right>
      <top style="hair">
        <color auto="1"/>
      </top>
      <bottom style="hair">
        <color auto="1"/>
      </bottom>
      <diagonal/>
    </border>
    <border>
      <left style="hair">
        <color auto="1"/>
      </left>
      <right style="medium">
        <color theme="0" tint="-0.249977111117893"/>
      </right>
      <top style="hair">
        <color auto="1"/>
      </top>
      <bottom style="hair">
        <color auto="1"/>
      </bottom>
      <diagonal/>
    </border>
    <border>
      <left style="medium">
        <color theme="0" tint="-0.249977111117893"/>
      </left>
      <right style="hair">
        <color auto="1"/>
      </right>
      <top style="hair">
        <color auto="1"/>
      </top>
      <bottom/>
      <diagonal/>
    </border>
    <border>
      <left style="hair">
        <color auto="1"/>
      </left>
      <right style="medium">
        <color theme="0" tint="-0.249977111117893"/>
      </right>
      <top style="hair">
        <color auto="1"/>
      </top>
      <bottom/>
      <diagonal/>
    </border>
    <border>
      <left style="medium">
        <color theme="0" tint="-0.249977111117893"/>
      </left>
      <right style="hair">
        <color auto="1"/>
      </right>
      <top/>
      <bottom/>
      <diagonal/>
    </border>
    <border>
      <left style="hair">
        <color auto="1"/>
      </left>
      <right style="medium">
        <color theme="0" tint="-0.249977111117893"/>
      </right>
      <top/>
      <bottom/>
      <diagonal/>
    </border>
    <border>
      <left style="medium">
        <color theme="0" tint="-0.249977111117893"/>
      </left>
      <right style="hair">
        <color auto="1"/>
      </right>
      <top style="thin">
        <color indexed="64"/>
      </top>
      <bottom style="medium">
        <color theme="0" tint="-0.249977111117893"/>
      </bottom>
      <diagonal/>
    </border>
    <border>
      <left style="hair">
        <color auto="1"/>
      </left>
      <right style="hair">
        <color auto="1"/>
      </right>
      <top style="thin">
        <color indexed="64"/>
      </top>
      <bottom style="medium">
        <color theme="0" tint="-0.249977111117893"/>
      </bottom>
      <diagonal/>
    </border>
    <border>
      <left style="hair">
        <color auto="1"/>
      </left>
      <right style="medium">
        <color theme="0" tint="-0.249977111117893"/>
      </right>
      <top style="thin">
        <color indexed="64"/>
      </top>
      <bottom style="medium">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249977111117893"/>
      </top>
      <bottom style="thin">
        <color theme="0" tint="-0.34998626667073579"/>
      </bottom>
      <diagonal/>
    </border>
    <border>
      <left style="thin">
        <color theme="0" tint="-0.249977111117893"/>
      </left>
      <right style="thin">
        <color theme="0" tint="-0.34998626667073579"/>
      </right>
      <top style="thin">
        <color theme="0" tint="-0.249977111117893"/>
      </top>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14999847407452621"/>
      </top>
      <bottom/>
      <diagonal/>
    </border>
    <border>
      <left style="thin">
        <color theme="0" tint="-0.249977111117893"/>
      </left>
      <right style="thin">
        <color theme="1"/>
      </right>
      <top/>
      <bottom style="thin">
        <color theme="0" tint="-0.14999847407452621"/>
      </bottom>
      <diagonal/>
    </border>
    <border>
      <left style="thin">
        <color theme="0" tint="-0.249977111117893"/>
      </left>
      <right style="thin">
        <color theme="0" tint="-0.14999847407452621"/>
      </right>
      <top style="thin">
        <color theme="0" tint="-0.14999847407452621"/>
      </top>
      <bottom style="thin">
        <color theme="0" tint="-0.14999847407452621"/>
      </bottom>
      <diagonal/>
    </border>
    <border>
      <left style="thin">
        <color theme="0" tint="-0.249977111117893"/>
      </left>
      <right/>
      <top/>
      <bottom style="medium">
        <color rgb="FFE6E6E6"/>
      </bottom>
      <diagonal/>
    </border>
    <border>
      <left style="thin">
        <color theme="0" tint="-0.249977111117893"/>
      </left>
      <right style="thin">
        <color theme="0" tint="-0.34998626667073579"/>
      </right>
      <top style="medium">
        <color rgb="FFE6E6E6"/>
      </top>
      <bottom style="medium">
        <color rgb="FFE6E6E6"/>
      </bottom>
      <diagonal/>
    </border>
    <border>
      <left style="thin">
        <color theme="0" tint="-0.249977111117893"/>
      </left>
      <right style="thin">
        <color theme="0" tint="-0.34998626667073579"/>
      </right>
      <top/>
      <bottom style="medium">
        <color rgb="FFE6E6E6"/>
      </bottom>
      <diagonal/>
    </border>
    <border>
      <left style="thin">
        <color theme="0" tint="-0.249977111117893"/>
      </left>
      <right/>
      <top style="medium">
        <color rgb="FFE6E6E6"/>
      </top>
      <bottom style="thin">
        <color theme="0" tint="-0.249977111117893"/>
      </bottom>
      <diagonal/>
    </border>
    <border>
      <left style="thin">
        <color theme="0" tint="-0.249977111117893"/>
      </left>
      <right/>
      <top style="thin">
        <color theme="0" tint="-0.249977111117893"/>
      </top>
      <bottom style="thin">
        <color theme="0" tint="-0.14999847407452621"/>
      </bottom>
      <diagonal/>
    </border>
    <border>
      <left/>
      <right style="thin">
        <color theme="0" tint="-0.249977111117893"/>
      </right>
      <top style="thin">
        <color theme="0" tint="-0.34998626667073579"/>
      </top>
      <bottom/>
      <diagonal/>
    </border>
    <border>
      <left style="thin">
        <color theme="0" tint="-0.34998626667073579"/>
      </left>
      <right style="thin">
        <color theme="0" tint="-0.249977111117893"/>
      </right>
      <top/>
      <bottom style="thin">
        <color theme="0" tint="-0.14999847407452621"/>
      </bottom>
      <diagonal/>
    </border>
    <border>
      <left style="thin">
        <color theme="0" tint="-0.34998626667073579"/>
      </left>
      <right style="thin">
        <color theme="0" tint="-0.249977111117893"/>
      </right>
      <top style="thin">
        <color theme="0" tint="-0.14999847407452621"/>
      </top>
      <bottom style="thin">
        <color theme="0" tint="-0.34998626667073579"/>
      </bottom>
      <diagonal/>
    </border>
    <border>
      <left/>
      <right style="thin">
        <color theme="0" tint="-0.249977111117893"/>
      </right>
      <top style="thin">
        <color theme="2" tint="-9.9978637043366805E-2"/>
      </top>
      <bottom/>
      <diagonal/>
    </border>
    <border>
      <left style="thin">
        <color theme="0" tint="-0.249977111117893"/>
      </left>
      <right/>
      <top style="thin">
        <color theme="0" tint="-0.34998626667073579"/>
      </top>
      <bottom/>
      <diagonal/>
    </border>
    <border>
      <left style="thin">
        <color theme="0" tint="-0.34998626667073579"/>
      </left>
      <right style="thin">
        <color theme="0" tint="-0.249977111117893"/>
      </right>
      <top style="thin">
        <color theme="0" tint="-0.249977111117893"/>
      </top>
      <bottom style="thin">
        <color theme="0" tint="-0.34998626667073579"/>
      </bottom>
      <diagonal/>
    </border>
    <border>
      <left style="thin">
        <color theme="0" tint="-0.249977111117893"/>
      </left>
      <right style="thin">
        <color theme="0" tint="-0.249977111117893"/>
      </right>
      <top style="thin">
        <color theme="0" tint="-0.34998626667073579"/>
      </top>
      <bottom/>
      <diagonal/>
    </border>
    <border>
      <left style="thin">
        <color theme="0" tint="-0.249977111117893"/>
      </left>
      <right style="thin">
        <color theme="0" tint="-0.249977111117893"/>
      </right>
      <top style="thin">
        <color theme="2" tint="-9.9978637043366805E-2"/>
      </top>
      <bottom/>
      <diagonal/>
    </border>
    <border>
      <left style="thin">
        <color theme="2" tint="-0.249977111117893"/>
      </left>
      <right style="thin">
        <color theme="2" tint="-0.249977111117893"/>
      </right>
      <top style="thin">
        <color theme="2" tint="-0.249977111117893"/>
      </top>
      <bottom style="thin">
        <color theme="2" tint="-0.249977111117893"/>
      </bottom>
      <diagonal/>
    </border>
  </borders>
  <cellStyleXfs count="1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2" borderId="1" applyNumberFormat="0"/>
    <xf numFmtId="0" fontId="3" fillId="6" borderId="0" applyNumberFormat="0"/>
    <xf numFmtId="0" fontId="7" fillId="0" borderId="6" applyNumberFormat="0"/>
    <xf numFmtId="0" fontId="8" fillId="0" borderId="7" applyNumberFormat="0"/>
    <xf numFmtId="0" fontId="9" fillId="0" borderId="0" applyNumberFormat="0"/>
    <xf numFmtId="0" fontId="14" fillId="0" borderId="0" applyNumberFormat="0" applyFill="0" applyBorder="0" applyAlignment="0" applyProtection="0"/>
    <xf numFmtId="0" fontId="29" fillId="0" borderId="0"/>
    <xf numFmtId="0" fontId="29" fillId="0" borderId="0"/>
    <xf numFmtId="0" fontId="29" fillId="0" borderId="0"/>
    <xf numFmtId="0" fontId="1" fillId="0" borderId="0"/>
    <xf numFmtId="0" fontId="29" fillId="0" borderId="0"/>
    <xf numFmtId="44" fontId="29" fillId="0" borderId="0" applyFont="0" applyFill="0" applyBorder="0" applyAlignment="0" applyProtection="0"/>
  </cellStyleXfs>
  <cellXfs count="346">
    <xf numFmtId="0" fontId="0" fillId="0" borderId="0" xfId="0"/>
    <xf numFmtId="0" fontId="2" fillId="0" borderId="0" xfId="0" applyFont="1"/>
    <xf numFmtId="0" fontId="3" fillId="2" borderId="1" xfId="4"/>
    <xf numFmtId="0" fontId="0" fillId="3" borderId="0" xfId="0" applyFill="1"/>
    <xf numFmtId="0" fontId="4" fillId="0" borderId="0" xfId="0" applyFont="1"/>
    <xf numFmtId="0" fontId="6" fillId="4" borderId="2" xfId="0" applyFont="1" applyFill="1" applyBorder="1" applyAlignment="1">
      <alignment horizontal="left" vertical="center" wrapText="1" indent="1"/>
    </xf>
    <xf numFmtId="0" fontId="6" fillId="4" borderId="2" xfId="0" applyFont="1" applyFill="1" applyBorder="1" applyAlignment="1">
      <alignment horizontal="right" vertical="center" wrapText="1" indent="1"/>
    </xf>
    <xf numFmtId="0" fontId="5" fillId="5" borderId="3" xfId="0" applyFont="1" applyFill="1" applyBorder="1" applyAlignment="1">
      <alignment horizontal="left" vertical="center" wrapText="1" indent="1"/>
    </xf>
    <xf numFmtId="0" fontId="5" fillId="5" borderId="3" xfId="0" applyFont="1" applyFill="1" applyBorder="1" applyAlignment="1">
      <alignment horizontal="right" vertical="center" wrapText="1" indent="1"/>
    </xf>
    <xf numFmtId="0" fontId="5" fillId="5" borderId="4" xfId="0" applyFont="1" applyFill="1" applyBorder="1" applyAlignment="1">
      <alignment horizontal="right" vertical="center" wrapText="1" indent="1"/>
    </xf>
    <xf numFmtId="0" fontId="6" fillId="4" borderId="5" xfId="0" applyFont="1" applyFill="1" applyBorder="1" applyAlignment="1">
      <alignment horizontal="right" vertical="center" wrapText="1" indent="1"/>
    </xf>
    <xf numFmtId="164" fontId="8" fillId="0" borderId="7" xfId="2" applyNumberFormat="1" applyFont="1" applyBorder="1" applyAlignment="1">
      <alignment wrapText="1"/>
    </xf>
    <xf numFmtId="0" fontId="9" fillId="0" borderId="0" xfId="8"/>
    <xf numFmtId="164" fontId="8" fillId="0" borderId="8" xfId="2" applyNumberFormat="1" applyFont="1" applyBorder="1" applyAlignment="1">
      <alignment wrapText="1"/>
    </xf>
    <xf numFmtId="0" fontId="0" fillId="5" borderId="10" xfId="0" applyFill="1" applyBorder="1" applyAlignment="1">
      <alignment horizontal="right" vertical="top" wrapText="1" indent="1"/>
    </xf>
    <xf numFmtId="0" fontId="11" fillId="4" borderId="2" xfId="0" applyFont="1" applyFill="1" applyBorder="1" applyAlignment="1">
      <alignment horizontal="left" vertical="center" wrapText="1" indent="1"/>
    </xf>
    <xf numFmtId="0" fontId="0" fillId="5" borderId="13" xfId="0" applyFill="1" applyBorder="1" applyAlignment="1">
      <alignment horizontal="right" vertical="top" wrapText="1" indent="1"/>
    </xf>
    <xf numFmtId="0" fontId="14" fillId="0" borderId="0" xfId="9"/>
    <xf numFmtId="0" fontId="5" fillId="5" borderId="4" xfId="0" applyFont="1" applyFill="1" applyBorder="1" applyAlignment="1">
      <alignment horizontal="left" vertical="center" wrapText="1" indent="1"/>
    </xf>
    <xf numFmtId="0" fontId="14" fillId="4" borderId="5" xfId="9" applyFill="1" applyBorder="1" applyAlignment="1">
      <alignment horizontal="right" vertical="center" wrapText="1" indent="1"/>
    </xf>
    <xf numFmtId="166" fontId="0" fillId="0" borderId="0" xfId="0" applyNumberFormat="1"/>
    <xf numFmtId="166" fontId="5" fillId="5" borderId="3" xfId="0" applyNumberFormat="1" applyFont="1" applyFill="1" applyBorder="1" applyAlignment="1">
      <alignment horizontal="left" vertical="center" wrapText="1" indent="1"/>
    </xf>
    <xf numFmtId="166" fontId="6" fillId="4" borderId="2" xfId="0" applyNumberFormat="1" applyFont="1" applyFill="1" applyBorder="1" applyAlignment="1">
      <alignment horizontal="right" vertical="center" wrapText="1" indent="1"/>
    </xf>
    <xf numFmtId="44" fontId="0" fillId="0" borderId="0" xfId="2" applyFont="1"/>
    <xf numFmtId="0" fontId="0" fillId="0" borderId="0" xfId="1" applyNumberFormat="1" applyFont="1"/>
    <xf numFmtId="166" fontId="0" fillId="0" borderId="0" xfId="3" applyNumberFormat="1" applyFont="1"/>
    <xf numFmtId="167" fontId="0" fillId="0" borderId="0" xfId="2" applyNumberFormat="1" applyFont="1"/>
    <xf numFmtId="44" fontId="6" fillId="4" borderId="2" xfId="2" applyFont="1" applyFill="1" applyBorder="1" applyAlignment="1">
      <alignment horizontal="right" vertical="center" wrapText="1" indent="1"/>
    </xf>
    <xf numFmtId="0" fontId="16" fillId="0" borderId="0" xfId="0" applyFont="1" applyAlignment="1">
      <alignment vertical="center" wrapText="1"/>
    </xf>
    <xf numFmtId="0" fontId="0" fillId="10" borderId="30" xfId="0" applyFill="1" applyBorder="1" applyAlignment="1">
      <alignment vertical="center" wrapText="1"/>
    </xf>
    <xf numFmtId="0" fontId="2" fillId="10" borderId="30" xfId="0" applyFont="1" applyFill="1" applyBorder="1" applyAlignment="1">
      <alignment vertical="center" wrapText="1"/>
    </xf>
    <xf numFmtId="0" fontId="2" fillId="10" borderId="31" xfId="0" applyFont="1" applyFill="1" applyBorder="1" applyAlignment="1">
      <alignment vertical="center" wrapText="1"/>
    </xf>
    <xf numFmtId="6" fontId="0" fillId="10" borderId="31" xfId="0" applyNumberFormat="1" applyFill="1" applyBorder="1" applyAlignment="1">
      <alignment vertical="center" wrapText="1"/>
    </xf>
    <xf numFmtId="44" fontId="5" fillId="5" borderId="3" xfId="2" applyFont="1" applyFill="1" applyBorder="1" applyAlignment="1">
      <alignment horizontal="left" vertical="center" wrapText="1" indent="1"/>
    </xf>
    <xf numFmtId="0" fontId="13" fillId="3" borderId="0" xfId="0" applyFont="1" applyFill="1"/>
    <xf numFmtId="0" fontId="17" fillId="0" borderId="0" xfId="0" applyFont="1" applyAlignment="1">
      <alignment wrapText="1"/>
    </xf>
    <xf numFmtId="0" fontId="17" fillId="0" borderId="0" xfId="0" applyFont="1"/>
    <xf numFmtId="0" fontId="18" fillId="0" borderId="16" xfId="0" applyFont="1" applyBorder="1"/>
    <xf numFmtId="0" fontId="17" fillId="0" borderId="17" xfId="0" applyFont="1" applyBorder="1"/>
    <xf numFmtId="0" fontId="17" fillId="0" borderId="18" xfId="0" applyFont="1" applyBorder="1"/>
    <xf numFmtId="0" fontId="17" fillId="0" borderId="19" xfId="0" applyFont="1" applyBorder="1"/>
    <xf numFmtId="0" fontId="19" fillId="0" borderId="15" xfId="0" applyFont="1" applyBorder="1"/>
    <xf numFmtId="0" fontId="20" fillId="9" borderId="15" xfId="0" applyFont="1" applyFill="1" applyBorder="1"/>
    <xf numFmtId="0" fontId="17" fillId="0" borderId="0" xfId="0" applyFont="1" applyAlignment="1">
      <alignment horizontal="center" vertical="center"/>
    </xf>
    <xf numFmtId="0" fontId="22" fillId="0" borderId="21" xfId="0" applyFont="1" applyBorder="1" applyAlignment="1">
      <alignment horizontal="left" vertical="center"/>
    </xf>
    <xf numFmtId="0" fontId="17" fillId="0" borderId="21" xfId="0" applyFont="1" applyBorder="1" applyAlignment="1">
      <alignment horizontal="center" vertical="center"/>
    </xf>
    <xf numFmtId="0" fontId="17" fillId="0" borderId="22" xfId="0" applyFont="1" applyBorder="1" applyAlignment="1">
      <alignment horizontal="center" vertical="center"/>
    </xf>
    <xf numFmtId="14" fontId="17" fillId="0" borderId="0" xfId="0" applyNumberFormat="1" applyFont="1"/>
    <xf numFmtId="0" fontId="17" fillId="0" borderId="23" xfId="0" applyFont="1" applyBorder="1" applyAlignment="1">
      <alignment horizontal="center" vertical="center"/>
    </xf>
    <xf numFmtId="0" fontId="17" fillId="0" borderId="24" xfId="0" applyFont="1" applyBorder="1" applyAlignment="1">
      <alignment horizontal="center" vertical="center"/>
    </xf>
    <xf numFmtId="0" fontId="23" fillId="5" borderId="15" xfId="0" applyFont="1" applyFill="1" applyBorder="1" applyAlignment="1">
      <alignment horizontal="center" vertical="center" wrapText="1"/>
    </xf>
    <xf numFmtId="0" fontId="23" fillId="5" borderId="25" xfId="0" applyFont="1" applyFill="1" applyBorder="1" applyAlignment="1">
      <alignment horizontal="center" vertical="center" wrapText="1"/>
    </xf>
    <xf numFmtId="0" fontId="17" fillId="0" borderId="26" xfId="0" applyFont="1" applyBorder="1" applyAlignment="1">
      <alignment horizontal="center" vertical="center"/>
    </xf>
    <xf numFmtId="0" fontId="17" fillId="0" borderId="27" xfId="0" applyFont="1" applyBorder="1" applyAlignment="1">
      <alignment horizontal="center" vertical="center"/>
    </xf>
    <xf numFmtId="0" fontId="23" fillId="8" borderId="28" xfId="0" applyFont="1" applyFill="1" applyBorder="1" applyAlignment="1">
      <alignment horizontal="center" vertical="center" wrapText="1"/>
    </xf>
    <xf numFmtId="0" fontId="23" fillId="5" borderId="20" xfId="0" applyFont="1" applyFill="1" applyBorder="1" applyAlignment="1">
      <alignment horizontal="center" vertical="center" wrapText="1"/>
    </xf>
    <xf numFmtId="0" fontId="23" fillId="8" borderId="29" xfId="0" applyFont="1" applyFill="1" applyBorder="1" applyAlignment="1">
      <alignment horizontal="center" vertical="center" wrapText="1"/>
    </xf>
    <xf numFmtId="0" fontId="23" fillId="5" borderId="3" xfId="0" applyFont="1" applyFill="1" applyBorder="1" applyAlignment="1">
      <alignment horizontal="center" vertical="center" wrapText="1"/>
    </xf>
    <xf numFmtId="2" fontId="17" fillId="0" borderId="0" xfId="0" applyNumberFormat="1" applyFont="1" applyAlignment="1">
      <alignment horizontal="center" vertical="center"/>
    </xf>
    <xf numFmtId="0" fontId="23" fillId="0" borderId="0" xfId="0" applyFont="1" applyAlignment="1">
      <alignment horizontal="center" vertical="center" wrapText="1"/>
    </xf>
    <xf numFmtId="169" fontId="0" fillId="0" borderId="0" xfId="2" applyNumberFormat="1" applyFont="1"/>
    <xf numFmtId="169" fontId="5" fillId="5" borderId="3" xfId="2" applyNumberFormat="1" applyFont="1" applyFill="1" applyBorder="1" applyAlignment="1">
      <alignment horizontal="right" vertical="center" wrapText="1" indent="1"/>
    </xf>
    <xf numFmtId="169" fontId="5" fillId="5" borderId="4" xfId="2" applyNumberFormat="1" applyFont="1" applyFill="1" applyBorder="1" applyAlignment="1">
      <alignment horizontal="right" vertical="center" wrapText="1" indent="1"/>
    </xf>
    <xf numFmtId="0" fontId="14" fillId="0" borderId="0" xfId="9" applyAlignment="1">
      <alignment horizontal="left" vertical="center" wrapText="1" indent="1"/>
    </xf>
    <xf numFmtId="0" fontId="0" fillId="11" borderId="32" xfId="0" applyFill="1" applyBorder="1"/>
    <xf numFmtId="0" fontId="23" fillId="5" borderId="33" xfId="0" applyFont="1" applyFill="1" applyBorder="1" applyAlignment="1">
      <alignment horizontal="center" vertical="center" wrapText="1"/>
    </xf>
    <xf numFmtId="0" fontId="23" fillId="5" borderId="36" xfId="0" applyFont="1" applyFill="1" applyBorder="1" applyAlignment="1">
      <alignment horizontal="center" vertical="center" wrapText="1"/>
    </xf>
    <xf numFmtId="0" fontId="23" fillId="5" borderId="34" xfId="0" applyFont="1" applyFill="1" applyBorder="1" applyAlignment="1">
      <alignment horizontal="center" vertical="center" wrapText="1"/>
    </xf>
    <xf numFmtId="164" fontId="8" fillId="0" borderId="37" xfId="2" applyNumberFormat="1" applyFont="1" applyBorder="1" applyAlignment="1">
      <alignment wrapText="1"/>
    </xf>
    <xf numFmtId="169" fontId="5" fillId="5" borderId="3" xfId="2" applyNumberFormat="1" applyFont="1" applyFill="1" applyBorder="1" applyAlignment="1">
      <alignment horizontal="left" vertical="center" wrapText="1" indent="1"/>
    </xf>
    <xf numFmtId="169" fontId="6" fillId="4" borderId="2" xfId="2" applyNumberFormat="1" applyFont="1" applyFill="1" applyBorder="1" applyAlignment="1">
      <alignment horizontal="right" vertical="center" wrapText="1" indent="1"/>
    </xf>
    <xf numFmtId="0" fontId="0" fillId="0" borderId="0" xfId="2" applyNumberFormat="1" applyFont="1"/>
    <xf numFmtId="169" fontId="0" fillId="0" borderId="0" xfId="0" applyNumberFormat="1"/>
    <xf numFmtId="14" fontId="26" fillId="3" borderId="0" xfId="0" applyNumberFormat="1" applyFont="1" applyFill="1" applyAlignment="1">
      <alignment horizontal="left"/>
    </xf>
    <xf numFmtId="0" fontId="26" fillId="3" borderId="0" xfId="0" applyFont="1" applyFill="1"/>
    <xf numFmtId="0" fontId="27" fillId="3" borderId="0" xfId="0" applyFont="1" applyFill="1"/>
    <xf numFmtId="169" fontId="17" fillId="3" borderId="0" xfId="2" applyNumberFormat="1" applyFont="1" applyFill="1" applyBorder="1" applyAlignment="1">
      <alignment horizontal="center" vertical="center"/>
    </xf>
    <xf numFmtId="0" fontId="7" fillId="3" borderId="0" xfId="6" applyFill="1" applyBorder="1" applyAlignment="1">
      <alignment wrapText="1"/>
    </xf>
    <xf numFmtId="0" fontId="28" fillId="0" borderId="0" xfId="0" applyFont="1" applyAlignment="1">
      <alignment vertical="center" wrapText="1"/>
    </xf>
    <xf numFmtId="0" fontId="4" fillId="0" borderId="0" xfId="0" applyFont="1" applyAlignment="1">
      <alignment vertical="center" wrapText="1"/>
    </xf>
    <xf numFmtId="6" fontId="4" fillId="0" borderId="0" xfId="0" applyNumberFormat="1" applyFont="1" applyAlignment="1">
      <alignment vertical="center" wrapText="1"/>
    </xf>
    <xf numFmtId="0" fontId="22" fillId="0" borderId="0" xfId="0" applyFont="1" applyAlignment="1">
      <alignment horizontal="left" vertical="center"/>
    </xf>
    <xf numFmtId="169" fontId="30" fillId="0" borderId="0" xfId="11" applyNumberFormat="1" applyFont="1" applyAlignment="1">
      <alignment horizontal="right" vertical="top" wrapText="1"/>
    </xf>
    <xf numFmtId="0" fontId="23" fillId="3" borderId="0" xfId="0" applyFont="1" applyFill="1" applyAlignment="1">
      <alignment horizontal="center" vertical="center" wrapText="1"/>
    </xf>
    <xf numFmtId="0" fontId="17" fillId="0" borderId="38" xfId="0" applyFont="1" applyBorder="1" applyAlignment="1">
      <alignment horizontal="center" vertical="center"/>
    </xf>
    <xf numFmtId="2" fontId="17" fillId="0" borderId="21" xfId="0" applyNumberFormat="1" applyFont="1" applyBorder="1" applyAlignment="1">
      <alignment horizontal="center" vertical="center"/>
    </xf>
    <xf numFmtId="0" fontId="23" fillId="5" borderId="39" xfId="0" applyFont="1" applyFill="1" applyBorder="1" applyAlignment="1">
      <alignment horizontal="center" vertical="center" wrapText="1"/>
    </xf>
    <xf numFmtId="0" fontId="23" fillId="5" borderId="42" xfId="0" applyFont="1" applyFill="1" applyBorder="1" applyAlignment="1">
      <alignment horizontal="center" vertical="center" wrapText="1"/>
    </xf>
    <xf numFmtId="0" fontId="23" fillId="5" borderId="43" xfId="0" applyFont="1" applyFill="1" applyBorder="1" applyAlignment="1">
      <alignment horizontal="center" vertical="center" wrapText="1"/>
    </xf>
    <xf numFmtId="0" fontId="23" fillId="5" borderId="22" xfId="0" applyFont="1" applyFill="1" applyBorder="1" applyAlignment="1">
      <alignment horizontal="center" vertical="center" wrapText="1"/>
    </xf>
    <xf numFmtId="2" fontId="17" fillId="0" borderId="26" xfId="0" applyNumberFormat="1" applyFont="1" applyBorder="1" applyAlignment="1">
      <alignment horizontal="center" vertical="center"/>
    </xf>
    <xf numFmtId="0" fontId="31" fillId="13" borderId="0" xfId="12" applyFont="1" applyFill="1" applyAlignment="1">
      <alignment horizontal="left" vertical="top"/>
    </xf>
    <xf numFmtId="171" fontId="31" fillId="13" borderId="0" xfId="10" applyNumberFormat="1" applyFont="1" applyFill="1" applyAlignment="1">
      <alignment horizontal="left" vertical="top"/>
    </xf>
    <xf numFmtId="0" fontId="31" fillId="13" borderId="0" xfId="12" applyFont="1" applyFill="1" applyAlignment="1">
      <alignment vertical="top"/>
    </xf>
    <xf numFmtId="0" fontId="31" fillId="13" borderId="0" xfId="12" quotePrefix="1" applyFont="1" applyFill="1" applyAlignment="1">
      <alignment horizontal="left" vertical="top"/>
    </xf>
    <xf numFmtId="0" fontId="31" fillId="13" borderId="0" xfId="13" applyFont="1" applyFill="1" applyAlignment="1">
      <alignment horizontal="left" vertical="top"/>
    </xf>
    <xf numFmtId="0" fontId="2" fillId="0" borderId="0" xfId="0" applyFont="1" applyAlignment="1">
      <alignment vertical="center"/>
    </xf>
    <xf numFmtId="0" fontId="30" fillId="0" borderId="0" xfId="14" applyFont="1" applyAlignment="1">
      <alignment horizontal="left" vertical="center" wrapText="1"/>
    </xf>
    <xf numFmtId="0" fontId="30" fillId="0" borderId="0" xfId="14" applyFont="1" applyAlignment="1">
      <alignment horizontal="left" vertical="top"/>
    </xf>
    <xf numFmtId="0" fontId="33" fillId="0" borderId="0" xfId="14" applyFont="1" applyAlignment="1">
      <alignment horizontal="left" vertical="center" wrapText="1"/>
    </xf>
    <xf numFmtId="0" fontId="34" fillId="0" borderId="0" xfId="0" applyFont="1" applyAlignment="1">
      <alignment wrapText="1"/>
    </xf>
    <xf numFmtId="0" fontId="30" fillId="0" borderId="0" xfId="14" applyFont="1" applyAlignment="1">
      <alignment wrapText="1"/>
    </xf>
    <xf numFmtId="169" fontId="30" fillId="0" borderId="0" xfId="15" applyNumberFormat="1" applyFont="1" applyAlignment="1">
      <alignment wrapText="1"/>
    </xf>
    <xf numFmtId="172" fontId="35" fillId="0" borderId="0" xfId="1" applyNumberFormat="1" applyFont="1" applyAlignment="1">
      <alignment wrapText="1"/>
    </xf>
    <xf numFmtId="0" fontId="35" fillId="0" borderId="0" xfId="0" applyFont="1" applyAlignment="1">
      <alignment wrapText="1"/>
    </xf>
    <xf numFmtId="3" fontId="36" fillId="0" borderId="0" xfId="0" applyNumberFormat="1" applyFont="1"/>
    <xf numFmtId="172" fontId="36" fillId="0" borderId="0" xfId="1" applyNumberFormat="1" applyFont="1"/>
    <xf numFmtId="172" fontId="37" fillId="0" borderId="0" xfId="1" applyNumberFormat="1" applyFont="1"/>
    <xf numFmtId="1" fontId="38" fillId="0" borderId="0" xfId="10" applyNumberFormat="1" applyFont="1" applyAlignment="1">
      <alignment horizontal="right" vertical="top"/>
    </xf>
    <xf numFmtId="1" fontId="0" fillId="0" borderId="0" xfId="0" applyNumberFormat="1"/>
    <xf numFmtId="0" fontId="39" fillId="5" borderId="45" xfId="0" applyFont="1" applyFill="1" applyBorder="1" applyAlignment="1">
      <alignment horizontal="left" vertical="center" wrapText="1" indent="1"/>
    </xf>
    <xf numFmtId="0" fontId="39" fillId="5" borderId="46" xfId="0" applyFont="1" applyFill="1" applyBorder="1" applyAlignment="1">
      <alignment horizontal="right" vertical="center" wrapText="1" indent="1"/>
    </xf>
    <xf numFmtId="0" fontId="40" fillId="0" borderId="0" xfId="0" applyFont="1"/>
    <xf numFmtId="0" fontId="41" fillId="4" borderId="47" xfId="0" applyFont="1" applyFill="1" applyBorder="1" applyAlignment="1">
      <alignment horizontal="left" vertical="center" wrapText="1" indent="1"/>
    </xf>
    <xf numFmtId="10" fontId="41" fillId="4" borderId="48" xfId="0" applyNumberFormat="1" applyFont="1" applyFill="1" applyBorder="1" applyAlignment="1">
      <alignment horizontal="right" vertical="center" wrapText="1" indent="1"/>
    </xf>
    <xf numFmtId="0" fontId="41" fillId="4" borderId="48" xfId="0" applyFont="1" applyFill="1" applyBorder="1" applyAlignment="1">
      <alignment horizontal="right" vertical="center" wrapText="1" indent="1"/>
    </xf>
    <xf numFmtId="3" fontId="41" fillId="4" borderId="48" xfId="0" applyNumberFormat="1" applyFont="1" applyFill="1" applyBorder="1" applyAlignment="1">
      <alignment horizontal="right" vertical="center" wrapText="1" indent="1"/>
    </xf>
    <xf numFmtId="0" fontId="42" fillId="4" borderId="47" xfId="0" applyFont="1" applyFill="1" applyBorder="1" applyAlignment="1">
      <alignment horizontal="left" vertical="center" wrapText="1" indent="1"/>
    </xf>
    <xf numFmtId="9" fontId="42" fillId="4" borderId="48" xfId="0" applyNumberFormat="1" applyFont="1" applyFill="1" applyBorder="1" applyAlignment="1">
      <alignment horizontal="right" vertical="center" wrapText="1" indent="1"/>
    </xf>
    <xf numFmtId="3" fontId="42" fillId="4" borderId="48" xfId="0" applyNumberFormat="1" applyFont="1" applyFill="1" applyBorder="1" applyAlignment="1">
      <alignment horizontal="right" vertical="center" wrapText="1" indent="1"/>
    </xf>
    <xf numFmtId="0" fontId="23" fillId="5" borderId="51" xfId="0" applyFont="1" applyFill="1" applyBorder="1" applyAlignment="1">
      <alignment horizontal="center" vertical="center" wrapText="1"/>
    </xf>
    <xf numFmtId="0" fontId="23" fillId="5" borderId="52" xfId="0" applyFont="1" applyFill="1" applyBorder="1" applyAlignment="1">
      <alignment horizontal="center" vertical="center" wrapText="1"/>
    </xf>
    <xf numFmtId="44" fontId="41" fillId="4" borderId="48" xfId="2" applyFont="1" applyFill="1" applyBorder="1" applyAlignment="1">
      <alignment horizontal="right" vertical="center" wrapText="1" indent="1"/>
    </xf>
    <xf numFmtId="44" fontId="42" fillId="4" borderId="48" xfId="2" applyFont="1" applyFill="1" applyBorder="1" applyAlignment="1">
      <alignment horizontal="right" vertical="center" wrapText="1" indent="1"/>
    </xf>
    <xf numFmtId="0" fontId="41" fillId="4" borderId="47" xfId="0" quotePrefix="1" applyFont="1" applyFill="1" applyBorder="1" applyAlignment="1">
      <alignment horizontal="left" vertical="center" wrapText="1" indent="1"/>
    </xf>
    <xf numFmtId="0" fontId="40" fillId="0" borderId="54" xfId="0" applyFont="1" applyBorder="1"/>
    <xf numFmtId="49" fontId="0" fillId="0" borderId="0" xfId="0" applyNumberFormat="1"/>
    <xf numFmtId="44" fontId="2" fillId="0" borderId="0" xfId="2" applyFont="1"/>
    <xf numFmtId="0" fontId="4" fillId="0" borderId="0" xfId="0" quotePrefix="1" applyFont="1" applyAlignment="1">
      <alignment vertical="center" wrapText="1"/>
    </xf>
    <xf numFmtId="164" fontId="8" fillId="0" borderId="9" xfId="2" applyNumberFormat="1" applyFont="1" applyBorder="1" applyAlignment="1">
      <alignment wrapText="1"/>
    </xf>
    <xf numFmtId="0" fontId="17" fillId="0" borderId="55" xfId="0" applyFont="1" applyBorder="1"/>
    <xf numFmtId="0" fontId="17" fillId="0" borderId="57" xfId="0" applyFont="1" applyBorder="1" applyAlignment="1">
      <alignment horizontal="center" vertical="center"/>
    </xf>
    <xf numFmtId="0" fontId="22" fillId="0" borderId="58" xfId="0" applyFont="1" applyBorder="1" applyAlignment="1">
      <alignment horizontal="left" vertical="center"/>
    </xf>
    <xf numFmtId="0" fontId="17" fillId="0" borderId="58" xfId="0" applyFont="1" applyBorder="1" applyAlignment="1">
      <alignment horizontal="center" vertical="center"/>
    </xf>
    <xf numFmtId="0" fontId="17" fillId="0" borderId="59" xfId="0" applyFont="1" applyBorder="1" applyAlignment="1">
      <alignment horizontal="center" vertical="center"/>
    </xf>
    <xf numFmtId="0" fontId="17" fillId="0" borderId="55" xfId="0" applyFont="1" applyBorder="1" applyAlignment="1">
      <alignment horizontal="center" vertical="center"/>
    </xf>
    <xf numFmtId="0" fontId="17" fillId="0" borderId="60" xfId="0" applyFont="1" applyBorder="1"/>
    <xf numFmtId="0" fontId="23" fillId="8" borderId="61" xfId="0" applyFont="1" applyFill="1" applyBorder="1" applyAlignment="1">
      <alignment horizontal="center" vertical="center" wrapText="1"/>
    </xf>
    <xf numFmtId="0" fontId="22" fillId="0" borderId="62" xfId="0" applyFont="1" applyBorder="1" applyAlignment="1">
      <alignment horizontal="left" vertical="center"/>
    </xf>
    <xf numFmtId="0" fontId="17" fillId="0" borderId="63" xfId="0" applyFont="1" applyBorder="1" applyAlignment="1">
      <alignment horizontal="center" vertical="center"/>
    </xf>
    <xf numFmtId="0" fontId="23" fillId="8" borderId="65" xfId="0" applyFont="1" applyFill="1" applyBorder="1" applyAlignment="1">
      <alignment horizontal="center" vertical="center" wrapText="1"/>
    </xf>
    <xf numFmtId="0" fontId="0" fillId="0" borderId="56" xfId="0" applyBorder="1" applyAlignment="1">
      <alignment horizontal="right" vertical="center"/>
    </xf>
    <xf numFmtId="168" fontId="17" fillId="0" borderId="66" xfId="0" applyNumberFormat="1" applyFont="1" applyBorder="1" applyAlignment="1">
      <alignment horizontal="right" vertical="center"/>
    </xf>
    <xf numFmtId="169" fontId="17" fillId="3" borderId="34" xfId="2" applyNumberFormat="1" applyFont="1" applyFill="1" applyBorder="1" applyAlignment="1">
      <alignment horizontal="right" vertical="center"/>
    </xf>
    <xf numFmtId="3" fontId="17" fillId="3" borderId="34" xfId="0" applyNumberFormat="1" applyFont="1" applyFill="1" applyBorder="1" applyAlignment="1">
      <alignment horizontal="right" vertical="center"/>
    </xf>
    <xf numFmtId="169" fontId="17" fillId="0" borderId="40" xfId="0" applyNumberFormat="1" applyFont="1" applyBorder="1" applyAlignment="1">
      <alignment horizontal="right" vertical="center"/>
    </xf>
    <xf numFmtId="0" fontId="17" fillId="0" borderId="29" xfId="0" applyFont="1" applyBorder="1" applyAlignment="1">
      <alignment horizontal="right" vertical="center"/>
    </xf>
    <xf numFmtId="169" fontId="17" fillId="0" borderId="41" xfId="2" applyNumberFormat="1" applyFont="1" applyBorder="1" applyAlignment="1">
      <alignment horizontal="right" vertical="center"/>
    </xf>
    <xf numFmtId="169" fontId="17" fillId="0" borderId="40" xfId="2" applyNumberFormat="1" applyFont="1" applyBorder="1" applyAlignment="1">
      <alignment horizontal="right" vertical="center"/>
    </xf>
    <xf numFmtId="169" fontId="17" fillId="0" borderId="44" xfId="2" applyNumberFormat="1" applyFont="1" applyBorder="1" applyAlignment="1">
      <alignment horizontal="right" vertical="center"/>
    </xf>
    <xf numFmtId="0" fontId="17" fillId="0" borderId="15" xfId="0" applyFont="1" applyBorder="1" applyAlignment="1">
      <alignment horizontal="right" vertical="center"/>
    </xf>
    <xf numFmtId="170" fontId="17" fillId="0" borderId="15" xfId="0" applyNumberFormat="1" applyFont="1" applyBorder="1" applyAlignment="1">
      <alignment horizontal="right" vertical="center"/>
    </xf>
    <xf numFmtId="169" fontId="17" fillId="3" borderId="56" xfId="0" applyNumberFormat="1" applyFont="1" applyFill="1" applyBorder="1" applyAlignment="1">
      <alignment horizontal="right" vertical="center"/>
    </xf>
    <xf numFmtId="3" fontId="17" fillId="0" borderId="35" xfId="0" applyNumberFormat="1" applyFont="1" applyBorder="1" applyAlignment="1">
      <alignment horizontal="right" vertical="center"/>
    </xf>
    <xf numFmtId="44" fontId="43" fillId="0" borderId="50" xfId="2" applyFont="1" applyBorder="1" applyAlignment="1">
      <alignment horizontal="right" vertical="center"/>
    </xf>
    <xf numFmtId="10" fontId="17" fillId="0" borderId="14" xfId="3" applyNumberFormat="1" applyFont="1" applyBorder="1" applyAlignment="1">
      <alignment horizontal="right" vertical="center"/>
    </xf>
    <xf numFmtId="166" fontId="17" fillId="0" borderId="14" xfId="2" applyNumberFormat="1" applyFont="1" applyFill="1" applyBorder="1" applyAlignment="1">
      <alignment horizontal="right" vertical="center"/>
    </xf>
    <xf numFmtId="0" fontId="45" fillId="5" borderId="11" xfId="0" applyFont="1" applyFill="1" applyBorder="1" applyAlignment="1">
      <alignment horizontal="right" vertical="center" wrapText="1" indent="1"/>
    </xf>
    <xf numFmtId="0" fontId="45" fillId="5" borderId="12" xfId="0" applyFont="1" applyFill="1" applyBorder="1" applyAlignment="1">
      <alignment horizontal="right" vertical="center" wrapText="1" indent="1"/>
    </xf>
    <xf numFmtId="0" fontId="45" fillId="5" borderId="2" xfId="0" applyFont="1" applyFill="1" applyBorder="1" applyAlignment="1">
      <alignment horizontal="right" vertical="center" wrapText="1" indent="1"/>
    </xf>
    <xf numFmtId="0" fontId="45" fillId="5" borderId="5" xfId="0" applyFont="1" applyFill="1" applyBorder="1" applyAlignment="1">
      <alignment horizontal="right" vertical="center" wrapText="1" indent="1"/>
    </xf>
    <xf numFmtId="0" fontId="46" fillId="4" borderId="2" xfId="0" applyFont="1" applyFill="1" applyBorder="1" applyAlignment="1">
      <alignment horizontal="left" vertical="center" wrapText="1" indent="1"/>
    </xf>
    <xf numFmtId="44" fontId="46" fillId="4" borderId="2" xfId="2" applyFont="1" applyFill="1" applyBorder="1" applyAlignment="1">
      <alignment horizontal="right" vertical="center" wrapText="1" indent="1"/>
    </xf>
    <xf numFmtId="0" fontId="46" fillId="4" borderId="2" xfId="0" applyFont="1" applyFill="1" applyBorder="1" applyAlignment="1">
      <alignment horizontal="right" vertical="center" wrapText="1" indent="1"/>
    </xf>
    <xf numFmtId="4" fontId="46" fillId="4" borderId="2" xfId="0" applyNumberFormat="1" applyFont="1" applyFill="1" applyBorder="1" applyAlignment="1">
      <alignment horizontal="right" vertical="center" wrapText="1" indent="1"/>
    </xf>
    <xf numFmtId="44" fontId="46" fillId="4" borderId="5" xfId="2" applyFont="1" applyFill="1" applyBorder="1" applyAlignment="1">
      <alignment horizontal="right" vertical="center" wrapText="1" indent="1"/>
    </xf>
    <xf numFmtId="3" fontId="46" fillId="4" borderId="2" xfId="0" applyNumberFormat="1" applyFont="1" applyFill="1" applyBorder="1" applyAlignment="1">
      <alignment horizontal="right" vertical="center" wrapText="1" indent="1"/>
    </xf>
    <xf numFmtId="0" fontId="47" fillId="4" borderId="2" xfId="0" applyFont="1" applyFill="1" applyBorder="1" applyAlignment="1">
      <alignment horizontal="left" vertical="center" wrapText="1" indent="1"/>
    </xf>
    <xf numFmtId="44" fontId="47" fillId="4" borderId="2" xfId="2" applyFont="1" applyFill="1" applyBorder="1" applyAlignment="1">
      <alignment horizontal="right" vertical="center" wrapText="1" indent="1"/>
    </xf>
    <xf numFmtId="0" fontId="46" fillId="4" borderId="2" xfId="0" applyFont="1" applyFill="1" applyBorder="1" applyAlignment="1">
      <alignment horizontal="right" wrapText="1" indent="1"/>
    </xf>
    <xf numFmtId="3" fontId="47" fillId="4" borderId="2" xfId="0" applyNumberFormat="1" applyFont="1" applyFill="1" applyBorder="1" applyAlignment="1">
      <alignment horizontal="right" vertical="center" wrapText="1" indent="1"/>
    </xf>
    <xf numFmtId="44" fontId="47" fillId="4" borderId="5" xfId="2" applyFont="1" applyFill="1" applyBorder="1" applyAlignment="1">
      <alignment horizontal="right" vertical="center" wrapText="1" indent="1"/>
    </xf>
    <xf numFmtId="0" fontId="46" fillId="4" borderId="2" xfId="0" applyFont="1" applyFill="1" applyBorder="1" applyAlignment="1">
      <alignment horizontal="left" vertical="top" wrapText="1" indent="1"/>
    </xf>
    <xf numFmtId="0" fontId="46" fillId="4" borderId="2" xfId="0" applyFont="1" applyFill="1" applyBorder="1" applyAlignment="1">
      <alignment horizontal="right" vertical="top" wrapText="1" indent="1"/>
    </xf>
    <xf numFmtId="166" fontId="17" fillId="0" borderId="14" xfId="2" applyNumberFormat="1" applyFont="1" applyBorder="1" applyAlignment="1">
      <alignment horizontal="right" vertical="center"/>
    </xf>
    <xf numFmtId="0" fontId="45" fillId="5" borderId="3" xfId="0" applyFont="1" applyFill="1" applyBorder="1" applyAlignment="1">
      <alignment horizontal="left" vertical="center" wrapText="1" indent="1"/>
    </xf>
    <xf numFmtId="0" fontId="45" fillId="5" borderId="3" xfId="0" applyFont="1" applyFill="1" applyBorder="1" applyAlignment="1">
      <alignment horizontal="right" vertical="center" wrapText="1" indent="1"/>
    </xf>
    <xf numFmtId="0" fontId="45" fillId="5" borderId="4" xfId="0" applyFont="1" applyFill="1" applyBorder="1" applyAlignment="1">
      <alignment horizontal="right" vertical="center" wrapText="1" indent="1"/>
    </xf>
    <xf numFmtId="0" fontId="46" fillId="4" borderId="5" xfId="0" applyFont="1" applyFill="1" applyBorder="1" applyAlignment="1">
      <alignment horizontal="right" vertical="center" wrapText="1" indent="1"/>
    </xf>
    <xf numFmtId="0" fontId="48" fillId="4" borderId="2" xfId="0" applyFont="1" applyFill="1" applyBorder="1" applyAlignment="1">
      <alignment horizontal="left" vertical="center" wrapText="1" indent="1"/>
    </xf>
    <xf numFmtId="9" fontId="17" fillId="0" borderId="14" xfId="3" applyFont="1" applyBorder="1" applyAlignment="1">
      <alignment horizontal="right" vertical="center"/>
    </xf>
    <xf numFmtId="44" fontId="17" fillId="0" borderId="14" xfId="2" applyFont="1" applyBorder="1" applyAlignment="1">
      <alignment horizontal="right" vertical="center"/>
    </xf>
    <xf numFmtId="173" fontId="17" fillId="0" borderId="14" xfId="2" applyNumberFormat="1" applyFont="1" applyBorder="1" applyAlignment="1">
      <alignment horizontal="right" vertical="center"/>
    </xf>
    <xf numFmtId="0" fontId="17" fillId="0" borderId="58" xfId="0" applyFont="1" applyBorder="1"/>
    <xf numFmtId="0" fontId="23" fillId="5" borderId="70" xfId="0" applyFont="1" applyFill="1" applyBorder="1" applyAlignment="1">
      <alignment horizontal="center" vertical="center" wrapText="1"/>
    </xf>
    <xf numFmtId="0" fontId="17" fillId="0" borderId="69" xfId="0" applyFont="1" applyBorder="1"/>
    <xf numFmtId="0" fontId="23" fillId="5" borderId="71" xfId="0" applyFont="1" applyFill="1" applyBorder="1" applyAlignment="1">
      <alignment horizontal="center" vertical="center" wrapText="1"/>
    </xf>
    <xf numFmtId="0" fontId="23" fillId="5" borderId="56" xfId="0" applyFont="1" applyFill="1" applyBorder="1" applyAlignment="1">
      <alignment horizontal="center" vertical="center" wrapText="1"/>
    </xf>
    <xf numFmtId="0" fontId="23" fillId="5" borderId="72" xfId="0" applyFont="1" applyFill="1" applyBorder="1" applyAlignment="1">
      <alignment horizontal="center" vertical="center" wrapText="1"/>
    </xf>
    <xf numFmtId="166" fontId="17" fillId="0" borderId="73" xfId="0" applyNumberFormat="1" applyFont="1" applyBorder="1" applyAlignment="1">
      <alignment horizontal="right" vertical="center"/>
    </xf>
    <xf numFmtId="0" fontId="23" fillId="8" borderId="71" xfId="0" applyFont="1" applyFill="1" applyBorder="1" applyAlignment="1">
      <alignment horizontal="center" vertical="center" wrapText="1"/>
    </xf>
    <xf numFmtId="169" fontId="17" fillId="3" borderId="76" xfId="2" applyNumberFormat="1" applyFont="1" applyFill="1" applyBorder="1" applyAlignment="1">
      <alignment horizontal="right" vertical="center"/>
    </xf>
    <xf numFmtId="0" fontId="23" fillId="5" borderId="77" xfId="0" applyFont="1" applyFill="1" applyBorder="1" applyAlignment="1">
      <alignment horizontal="center" vertical="center" wrapText="1"/>
    </xf>
    <xf numFmtId="0" fontId="17" fillId="0" borderId="60" xfId="0" applyFont="1" applyBorder="1" applyAlignment="1">
      <alignment horizontal="center" vertical="center"/>
    </xf>
    <xf numFmtId="0" fontId="23" fillId="8" borderId="0" xfId="0" applyFont="1" applyFill="1" applyAlignment="1">
      <alignment horizontal="center" vertical="center" wrapText="1"/>
    </xf>
    <xf numFmtId="0" fontId="23" fillId="8" borderId="81" xfId="0" applyFont="1" applyFill="1" applyBorder="1" applyAlignment="1">
      <alignment horizontal="center" vertical="center" wrapText="1"/>
    </xf>
    <xf numFmtId="0" fontId="23" fillId="8" borderId="80" xfId="0" applyFont="1" applyFill="1" applyBorder="1" applyAlignment="1">
      <alignment horizontal="center" vertical="center" wrapText="1"/>
    </xf>
    <xf numFmtId="0" fontId="23" fillId="8" borderId="74" xfId="0" applyFont="1" applyFill="1" applyBorder="1" applyAlignment="1">
      <alignment horizontal="center" vertical="center" wrapText="1"/>
    </xf>
    <xf numFmtId="0" fontId="17" fillId="0" borderId="82" xfId="0" applyFont="1" applyBorder="1"/>
    <xf numFmtId="0" fontId="23" fillId="8" borderId="83" xfId="0" applyFont="1" applyFill="1" applyBorder="1" applyAlignment="1">
      <alignment horizontal="center" vertical="center" wrapText="1"/>
    </xf>
    <xf numFmtId="169" fontId="17" fillId="3" borderId="49" xfId="0" applyNumberFormat="1" applyFont="1" applyFill="1" applyBorder="1" applyAlignment="1">
      <alignment horizontal="right" vertical="center"/>
    </xf>
    <xf numFmtId="0" fontId="17" fillId="0" borderId="84" xfId="0" applyFont="1" applyBorder="1"/>
    <xf numFmtId="166" fontId="17" fillId="0" borderId="68" xfId="0" applyNumberFormat="1" applyFont="1" applyBorder="1" applyAlignment="1">
      <alignment horizontal="right" vertical="center"/>
    </xf>
    <xf numFmtId="0" fontId="23" fillId="8" borderId="85" xfId="0" applyFont="1" applyFill="1" applyBorder="1" applyAlignment="1">
      <alignment horizontal="center" vertical="center" wrapText="1"/>
    </xf>
    <xf numFmtId="0" fontId="17" fillId="0" borderId="67" xfId="0" applyFont="1" applyBorder="1" applyAlignment="1">
      <alignment horizontal="right" vertical="center"/>
    </xf>
    <xf numFmtId="0" fontId="23" fillId="5" borderId="86" xfId="0" applyFont="1" applyFill="1" applyBorder="1" applyAlignment="1">
      <alignment horizontal="center" vertical="center" wrapText="1"/>
    </xf>
    <xf numFmtId="0" fontId="17" fillId="0" borderId="64" xfId="0" applyFont="1" applyBorder="1" applyAlignment="1">
      <alignment horizontal="right" vertical="center"/>
    </xf>
    <xf numFmtId="0" fontId="17" fillId="0" borderId="87" xfId="0" applyFont="1" applyBorder="1"/>
    <xf numFmtId="0" fontId="22" fillId="0" borderId="0" xfId="0" applyFont="1" applyAlignment="1">
      <alignment horizontal="left"/>
    </xf>
    <xf numFmtId="0" fontId="17" fillId="0" borderId="88" xfId="0" applyFont="1" applyBorder="1"/>
    <xf numFmtId="0" fontId="17" fillId="0" borderId="33" xfId="0" applyFont="1" applyBorder="1" applyAlignment="1">
      <alignment horizontal="right" vertical="center"/>
    </xf>
    <xf numFmtId="0" fontId="23" fillId="8" borderId="89" xfId="0" applyFont="1" applyFill="1" applyBorder="1" applyAlignment="1">
      <alignment horizontal="center" vertical="center" wrapText="1"/>
    </xf>
    <xf numFmtId="166" fontId="17" fillId="0" borderId="67" xfId="2" applyNumberFormat="1" applyFont="1" applyBorder="1" applyAlignment="1">
      <alignment horizontal="right" vertical="center"/>
    </xf>
    <xf numFmtId="0" fontId="17" fillId="0" borderId="88" xfId="0" applyFont="1" applyBorder="1" applyAlignment="1">
      <alignment horizontal="center" vertical="center"/>
    </xf>
    <xf numFmtId="0" fontId="17" fillId="0" borderId="79" xfId="0" applyFont="1" applyBorder="1" applyAlignment="1">
      <alignment horizontal="center" vertical="center"/>
    </xf>
    <xf numFmtId="0" fontId="22" fillId="0" borderId="23" xfId="0" applyFont="1" applyBorder="1"/>
    <xf numFmtId="0" fontId="22" fillId="0" borderId="0" xfId="0" applyFont="1"/>
    <xf numFmtId="166" fontId="17" fillId="0" borderId="90" xfId="2" applyNumberFormat="1" applyFont="1" applyBorder="1" applyAlignment="1">
      <alignment horizontal="right" vertical="center"/>
    </xf>
    <xf numFmtId="0" fontId="22" fillId="0" borderId="60" xfId="0" applyFont="1" applyBorder="1"/>
    <xf numFmtId="169" fontId="17" fillId="3" borderId="0" xfId="0" applyNumberFormat="1" applyFont="1" applyFill="1" applyAlignment="1">
      <alignment horizontal="right" vertical="center"/>
    </xf>
    <xf numFmtId="0" fontId="23" fillId="8" borderId="94" xfId="0" applyFont="1" applyFill="1" applyBorder="1" applyAlignment="1">
      <alignment horizontal="center" vertical="center" wrapText="1"/>
    </xf>
    <xf numFmtId="0" fontId="23" fillId="8" borderId="95" xfId="0" applyFont="1" applyFill="1" applyBorder="1" applyAlignment="1">
      <alignment horizontal="center" vertical="center" wrapText="1"/>
    </xf>
    <xf numFmtId="0" fontId="23" fillId="8" borderId="56" xfId="0" applyFont="1" applyFill="1" applyBorder="1" applyAlignment="1">
      <alignment horizontal="center" vertical="center" wrapText="1"/>
    </xf>
    <xf numFmtId="3" fontId="17" fillId="3" borderId="96" xfId="0" applyNumberFormat="1" applyFont="1" applyFill="1" applyBorder="1" applyAlignment="1">
      <alignment horizontal="right" vertical="center"/>
    </xf>
    <xf numFmtId="169" fontId="17" fillId="3" borderId="97" xfId="0" applyNumberFormat="1" applyFont="1" applyFill="1" applyBorder="1" applyAlignment="1">
      <alignment horizontal="right" vertical="center"/>
    </xf>
    <xf numFmtId="0" fontId="23" fillId="8" borderId="98" xfId="0" applyFont="1" applyFill="1" applyBorder="1" applyAlignment="1">
      <alignment horizontal="center" vertical="center" wrapText="1"/>
    </xf>
    <xf numFmtId="0" fontId="23" fillId="8" borderId="99" xfId="0" applyFont="1" applyFill="1" applyBorder="1" applyAlignment="1">
      <alignment horizontal="center" vertical="center" wrapText="1"/>
    </xf>
    <xf numFmtId="2" fontId="17" fillId="0" borderId="88" xfId="0" applyNumberFormat="1" applyFont="1" applyBorder="1" applyAlignment="1">
      <alignment horizontal="center" vertical="center"/>
    </xf>
    <xf numFmtId="0" fontId="7" fillId="3" borderId="88" xfId="6" applyFill="1" applyBorder="1" applyAlignment="1">
      <alignment wrapText="1"/>
    </xf>
    <xf numFmtId="169" fontId="17" fillId="3" borderId="101" xfId="0" applyNumberFormat="1" applyFont="1" applyFill="1" applyBorder="1" applyAlignment="1">
      <alignment horizontal="right" vertical="center"/>
    </xf>
    <xf numFmtId="0" fontId="23" fillId="8" borderId="102" xfId="0" applyFont="1" applyFill="1" applyBorder="1" applyAlignment="1">
      <alignment horizontal="center" vertical="center" wrapText="1"/>
    </xf>
    <xf numFmtId="0" fontId="23" fillId="8" borderId="103" xfId="0" applyFont="1" applyFill="1" applyBorder="1" applyAlignment="1">
      <alignment horizontal="center" vertical="center" wrapText="1"/>
    </xf>
    <xf numFmtId="169" fontId="17" fillId="3" borderId="75" xfId="0" applyNumberFormat="1" applyFont="1" applyFill="1" applyBorder="1" applyAlignment="1">
      <alignment horizontal="right" vertical="center"/>
    </xf>
    <xf numFmtId="0" fontId="23" fillId="8" borderId="104" xfId="0" applyFont="1" applyFill="1" applyBorder="1" applyAlignment="1">
      <alignment horizontal="center" vertical="center" wrapText="1"/>
    </xf>
    <xf numFmtId="169" fontId="17" fillId="3" borderId="105" xfId="2" applyNumberFormat="1" applyFont="1" applyFill="1" applyBorder="1" applyAlignment="1">
      <alignment horizontal="right" vertical="center"/>
    </xf>
    <xf numFmtId="0" fontId="23" fillId="8" borderId="106" xfId="0" applyFont="1" applyFill="1" applyBorder="1" applyAlignment="1">
      <alignment horizontal="center" vertical="center" wrapText="1"/>
    </xf>
    <xf numFmtId="3" fontId="17" fillId="0" borderId="107" xfId="0" applyNumberFormat="1" applyFont="1" applyBorder="1" applyAlignment="1">
      <alignment horizontal="right" vertical="center"/>
    </xf>
    <xf numFmtId="169" fontId="17" fillId="3" borderId="105" xfId="0" applyNumberFormat="1" applyFont="1" applyFill="1" applyBorder="1" applyAlignment="1">
      <alignment horizontal="right" vertical="center"/>
    </xf>
    <xf numFmtId="0" fontId="49" fillId="0" borderId="0" xfId="0" applyFont="1"/>
    <xf numFmtId="169" fontId="17" fillId="0" borderId="56" xfId="0" applyNumberFormat="1" applyFont="1" applyBorder="1" applyAlignment="1">
      <alignment horizontal="center" vertical="center"/>
    </xf>
    <xf numFmtId="0" fontId="8" fillId="0" borderId="0" xfId="7" applyBorder="1" applyAlignment="1">
      <alignment wrapText="1"/>
    </xf>
    <xf numFmtId="164" fontId="8" fillId="0" borderId="0" xfId="2" applyNumberFormat="1" applyFont="1" applyBorder="1" applyAlignment="1">
      <alignment wrapText="1"/>
    </xf>
    <xf numFmtId="9" fontId="8" fillId="0" borderId="0" xfId="3" applyFont="1" applyBorder="1" applyAlignment="1">
      <alignment wrapText="1"/>
    </xf>
    <xf numFmtId="0" fontId="7" fillId="7" borderId="108" xfId="6" applyFill="1" applyBorder="1" applyAlignment="1">
      <alignment wrapText="1"/>
    </xf>
    <xf numFmtId="0" fontId="7" fillId="7" borderId="109" xfId="6" applyFill="1" applyBorder="1" applyAlignment="1">
      <alignment wrapText="1"/>
    </xf>
    <xf numFmtId="0" fontId="7" fillId="7" borderId="110" xfId="6" applyFill="1" applyBorder="1" applyAlignment="1">
      <alignment wrapText="1"/>
    </xf>
    <xf numFmtId="0" fontId="8" fillId="0" borderId="111" xfId="7" applyBorder="1" applyAlignment="1">
      <alignment wrapText="1"/>
    </xf>
    <xf numFmtId="9" fontId="8" fillId="0" borderId="112" xfId="3" applyFont="1" applyBorder="1" applyAlignment="1">
      <alignment wrapText="1"/>
    </xf>
    <xf numFmtId="0" fontId="8" fillId="0" borderId="113" xfId="7" applyBorder="1" applyAlignment="1">
      <alignment wrapText="1"/>
    </xf>
    <xf numFmtId="9" fontId="8" fillId="0" borderId="114" xfId="3" applyFont="1" applyBorder="1" applyAlignment="1">
      <alignment wrapText="1"/>
    </xf>
    <xf numFmtId="0" fontId="8" fillId="0" borderId="115" xfId="7" applyBorder="1" applyAlignment="1">
      <alignment wrapText="1"/>
    </xf>
    <xf numFmtId="9" fontId="8" fillId="0" borderId="116" xfId="3" applyFont="1" applyBorder="1" applyAlignment="1">
      <alignment wrapText="1"/>
    </xf>
    <xf numFmtId="0" fontId="8" fillId="0" borderId="117" xfId="7" applyBorder="1" applyAlignment="1">
      <alignment wrapText="1"/>
    </xf>
    <xf numFmtId="9" fontId="8" fillId="0" borderId="118" xfId="3" applyFont="1" applyBorder="1" applyAlignment="1">
      <alignment wrapText="1"/>
    </xf>
    <xf numFmtId="0" fontId="10" fillId="0" borderId="119" xfId="7" applyFont="1" applyBorder="1" applyAlignment="1">
      <alignment wrapText="1"/>
    </xf>
    <xf numFmtId="164" fontId="8" fillId="0" borderId="120" xfId="2" applyNumberFormat="1" applyFont="1" applyBorder="1" applyAlignment="1">
      <alignment wrapText="1"/>
    </xf>
    <xf numFmtId="9" fontId="8" fillId="0" borderId="121" xfId="3" applyFont="1" applyBorder="1" applyAlignment="1">
      <alignment wrapText="1"/>
    </xf>
    <xf numFmtId="169" fontId="17" fillId="3" borderId="69" xfId="0" applyNumberFormat="1" applyFont="1" applyFill="1" applyBorder="1" applyAlignment="1">
      <alignment horizontal="right" vertical="center"/>
    </xf>
    <xf numFmtId="0" fontId="44" fillId="8" borderId="0" xfId="0" applyFont="1" applyFill="1" applyAlignment="1">
      <alignment horizontal="center" vertical="center" wrapText="1"/>
    </xf>
    <xf numFmtId="169" fontId="17" fillId="3" borderId="58" xfId="0" applyNumberFormat="1" applyFont="1" applyFill="1" applyBorder="1" applyAlignment="1">
      <alignment horizontal="center" vertical="center"/>
    </xf>
    <xf numFmtId="0" fontId="23" fillId="3" borderId="58" xfId="0" applyFont="1" applyFill="1" applyBorder="1" applyAlignment="1">
      <alignment horizontal="center" vertical="center" wrapText="1"/>
    </xf>
    <xf numFmtId="0" fontId="17" fillId="0" borderId="26" xfId="0" applyFont="1" applyBorder="1"/>
    <xf numFmtId="0" fontId="23" fillId="8" borderId="123" xfId="0" applyFont="1" applyFill="1" applyBorder="1" applyAlignment="1">
      <alignment horizontal="center" vertical="center" wrapText="1"/>
    </xf>
    <xf numFmtId="0" fontId="23" fillId="8" borderId="124" xfId="0" applyFont="1" applyFill="1" applyBorder="1" applyAlignment="1">
      <alignment horizontal="center" vertical="center" wrapText="1"/>
    </xf>
    <xf numFmtId="0" fontId="23" fillId="8" borderId="125" xfId="0" applyFont="1" applyFill="1" applyBorder="1" applyAlignment="1">
      <alignment horizontal="center" vertical="center" wrapText="1"/>
    </xf>
    <xf numFmtId="0" fontId="23" fillId="8" borderId="76" xfId="0" applyFont="1" applyFill="1" applyBorder="1" applyAlignment="1">
      <alignment horizontal="center" vertical="center" wrapText="1"/>
    </xf>
    <xf numFmtId="0" fontId="23" fillId="12" borderId="126" xfId="0" applyFont="1" applyFill="1" applyBorder="1" applyAlignment="1">
      <alignment horizontal="center" vertical="center" wrapText="1"/>
    </xf>
    <xf numFmtId="0" fontId="17" fillId="3" borderId="0" xfId="0" applyFont="1" applyFill="1" applyAlignment="1">
      <alignment horizontal="center" vertical="center"/>
    </xf>
    <xf numFmtId="0" fontId="21" fillId="0" borderId="57" xfId="0" applyFont="1" applyBorder="1" applyAlignment="1">
      <alignment horizontal="center" vertical="center"/>
    </xf>
    <xf numFmtId="0" fontId="17" fillId="0" borderId="127" xfId="0" applyFont="1" applyBorder="1" applyAlignment="1">
      <alignment horizontal="center" vertical="center"/>
    </xf>
    <xf numFmtId="0" fontId="23" fillId="12" borderId="128" xfId="0" applyFont="1" applyFill="1" applyBorder="1" applyAlignment="1">
      <alignment horizontal="center" vertical="center" wrapText="1"/>
    </xf>
    <xf numFmtId="0" fontId="17" fillId="0" borderId="129" xfId="0" applyFont="1" applyBorder="1" applyAlignment="1">
      <alignment horizontal="center" vertical="center"/>
    </xf>
    <xf numFmtId="0" fontId="23" fillId="12" borderId="130" xfId="0" applyFont="1" applyFill="1" applyBorder="1" applyAlignment="1">
      <alignment horizontal="center" vertical="center" wrapText="1"/>
    </xf>
    <xf numFmtId="0" fontId="17" fillId="0" borderId="131" xfId="0" applyFont="1" applyBorder="1" applyAlignment="1">
      <alignment horizontal="center" vertical="center"/>
    </xf>
    <xf numFmtId="0" fontId="23" fillId="12" borderId="132" xfId="0" applyFont="1" applyFill="1" applyBorder="1" applyAlignment="1">
      <alignment horizontal="center" vertical="center" wrapText="1"/>
    </xf>
    <xf numFmtId="169" fontId="17" fillId="0" borderId="100" xfId="2" applyNumberFormat="1" applyFont="1" applyBorder="1" applyAlignment="1">
      <alignment horizontal="right" vertical="center"/>
    </xf>
    <xf numFmtId="169" fontId="17" fillId="0" borderId="49" xfId="2" applyNumberFormat="1" applyFont="1" applyBorder="1" applyAlignment="1">
      <alignment horizontal="right" vertical="center"/>
    </xf>
    <xf numFmtId="0" fontId="17" fillId="0" borderId="133" xfId="0" applyFont="1" applyBorder="1" applyAlignment="1">
      <alignment horizontal="center" vertical="center"/>
    </xf>
    <xf numFmtId="0" fontId="21" fillId="0" borderId="0" xfId="0" applyFont="1" applyAlignment="1">
      <alignment horizontal="center" vertical="center"/>
    </xf>
    <xf numFmtId="169" fontId="17" fillId="3" borderId="60" xfId="2" applyNumberFormat="1" applyFont="1" applyFill="1" applyBorder="1" applyAlignment="1">
      <alignment horizontal="center" vertical="center"/>
    </xf>
    <xf numFmtId="0" fontId="23" fillId="5" borderId="135" xfId="0" applyFont="1" applyFill="1" applyBorder="1" applyAlignment="1">
      <alignment horizontal="center" vertical="center" wrapText="1"/>
    </xf>
    <xf numFmtId="169" fontId="17" fillId="0" borderId="136" xfId="2" applyNumberFormat="1" applyFont="1" applyBorder="1" applyAlignment="1">
      <alignment horizontal="right" vertical="center"/>
    </xf>
    <xf numFmtId="0" fontId="23" fillId="5" borderId="64" xfId="0" applyFont="1" applyFill="1" applyBorder="1" applyAlignment="1">
      <alignment horizontal="center" vertical="center" wrapText="1"/>
    </xf>
    <xf numFmtId="170" fontId="17" fillId="0" borderId="64" xfId="0" applyNumberFormat="1" applyFont="1" applyBorder="1" applyAlignment="1">
      <alignment horizontal="right" vertical="center"/>
    </xf>
    <xf numFmtId="0" fontId="17" fillId="0" borderId="137" xfId="0" applyFont="1" applyBorder="1" applyAlignment="1">
      <alignment horizontal="center" vertical="center"/>
    </xf>
    <xf numFmtId="0" fontId="17" fillId="0" borderId="83" xfId="0" applyFont="1" applyBorder="1" applyAlignment="1">
      <alignment horizontal="center" vertical="center"/>
    </xf>
    <xf numFmtId="0" fontId="17" fillId="0" borderId="59" xfId="0" applyFont="1" applyBorder="1"/>
    <xf numFmtId="0" fontId="17" fillId="0" borderId="79" xfId="0" applyFont="1" applyBorder="1"/>
    <xf numFmtId="0" fontId="23" fillId="0" borderId="21" xfId="0" applyFont="1" applyBorder="1" applyAlignment="1">
      <alignment horizontal="center" vertical="center" wrapText="1"/>
    </xf>
    <xf numFmtId="0" fontId="52" fillId="0" borderId="0" xfId="0" applyFont="1" applyAlignment="1">
      <alignment vertical="center" wrapText="1"/>
    </xf>
    <xf numFmtId="9" fontId="17" fillId="0" borderId="84" xfId="3" applyFont="1" applyBorder="1" applyAlignment="1">
      <alignment horizontal="center" vertical="center"/>
    </xf>
    <xf numFmtId="0" fontId="53" fillId="14" borderId="0" xfId="0" applyFont="1" applyFill="1" applyAlignment="1">
      <alignment vertical="center"/>
    </xf>
    <xf numFmtId="0" fontId="53" fillId="14" borderId="60" xfId="0" applyFont="1" applyFill="1" applyBorder="1" applyAlignment="1">
      <alignment vertical="center"/>
    </xf>
    <xf numFmtId="3" fontId="17" fillId="3" borderId="74" xfId="0" applyNumberFormat="1" applyFont="1" applyFill="1" applyBorder="1" applyAlignment="1">
      <alignment horizontal="right" vertical="center"/>
    </xf>
    <xf numFmtId="0" fontId="23" fillId="8" borderId="139" xfId="0" applyFont="1" applyFill="1" applyBorder="1" applyAlignment="1">
      <alignment horizontal="center" vertical="center" wrapText="1"/>
    </xf>
    <xf numFmtId="169" fontId="17" fillId="0" borderId="56" xfId="0" applyNumberFormat="1" applyFont="1" applyBorder="1" applyAlignment="1">
      <alignment horizontal="right" vertical="center"/>
    </xf>
    <xf numFmtId="0" fontId="23" fillId="5" borderId="12" xfId="0" applyFont="1" applyFill="1" applyBorder="1" applyAlignment="1">
      <alignment horizontal="center" vertical="center" wrapText="1"/>
    </xf>
    <xf numFmtId="0" fontId="23" fillId="5" borderId="13" xfId="0" applyFont="1" applyFill="1" applyBorder="1" applyAlignment="1">
      <alignment horizontal="center" vertical="center" wrapText="1"/>
    </xf>
    <xf numFmtId="0" fontId="23" fillId="5" borderId="5" xfId="0" applyFont="1" applyFill="1" applyBorder="1" applyAlignment="1">
      <alignment horizontal="center" vertical="center" wrapText="1"/>
    </xf>
    <xf numFmtId="0" fontId="50" fillId="8" borderId="138" xfId="0" applyFont="1" applyFill="1" applyBorder="1" applyAlignment="1">
      <alignment horizontal="center" vertical="center"/>
    </xf>
    <xf numFmtId="0" fontId="50" fillId="8" borderId="21" xfId="0" applyFont="1" applyFill="1" applyBorder="1" applyAlignment="1">
      <alignment horizontal="center" vertical="center"/>
    </xf>
    <xf numFmtId="0" fontId="50" fillId="8" borderId="134" xfId="0" applyFont="1" applyFill="1" applyBorder="1" applyAlignment="1">
      <alignment horizontal="center" vertical="center"/>
    </xf>
    <xf numFmtId="0" fontId="51" fillId="8" borderId="122" xfId="0" applyFont="1" applyFill="1" applyBorder="1" applyAlignment="1">
      <alignment horizontal="center" vertical="center"/>
    </xf>
    <xf numFmtId="0" fontId="51" fillId="8" borderId="69" xfId="0" applyFont="1" applyFill="1" applyBorder="1" applyAlignment="1">
      <alignment horizontal="center" vertical="center"/>
    </xf>
    <xf numFmtId="0" fontId="51" fillId="8" borderId="125" xfId="0" applyFont="1" applyFill="1" applyBorder="1" applyAlignment="1">
      <alignment horizontal="center" vertical="center"/>
    </xf>
    <xf numFmtId="0" fontId="25" fillId="0" borderId="0" xfId="0" applyFont="1" applyAlignment="1">
      <alignment horizontal="left" vertical="center" wrapText="1"/>
    </xf>
    <xf numFmtId="0" fontId="23" fillId="5" borderId="91" xfId="0" applyFont="1" applyFill="1" applyBorder="1" applyAlignment="1">
      <alignment horizontal="center" vertical="center" wrapText="1"/>
    </xf>
    <xf numFmtId="0" fontId="23" fillId="5" borderId="92" xfId="0" applyFont="1" applyFill="1" applyBorder="1" applyAlignment="1">
      <alignment horizontal="center" vertical="center" wrapText="1"/>
    </xf>
    <xf numFmtId="0" fontId="23" fillId="5" borderId="93" xfId="0" applyFont="1" applyFill="1" applyBorder="1" applyAlignment="1">
      <alignment horizontal="center" vertical="center" wrapText="1"/>
    </xf>
    <xf numFmtId="0" fontId="5" fillId="5" borderId="10" xfId="0" applyFont="1" applyFill="1" applyBorder="1" applyAlignment="1">
      <alignment horizontal="left" vertical="center" wrapText="1"/>
    </xf>
    <xf numFmtId="0" fontId="5" fillId="5" borderId="0" xfId="0" applyFont="1" applyFill="1" applyAlignment="1">
      <alignment horizontal="left" vertical="center" wrapText="1"/>
    </xf>
    <xf numFmtId="0" fontId="45" fillId="5" borderId="12" xfId="0" applyFont="1" applyFill="1" applyBorder="1" applyAlignment="1">
      <alignment horizontal="left" vertical="center" wrapText="1" indent="1"/>
    </xf>
    <xf numFmtId="0" fontId="45" fillId="5" borderId="13" xfId="0" applyFont="1" applyFill="1" applyBorder="1" applyAlignment="1">
      <alignment horizontal="left" vertical="center" wrapText="1" indent="1"/>
    </xf>
    <xf numFmtId="0" fontId="45" fillId="5" borderId="5" xfId="0" applyFont="1" applyFill="1" applyBorder="1" applyAlignment="1">
      <alignment horizontal="left" vertical="center" wrapText="1" indent="1"/>
    </xf>
    <xf numFmtId="0" fontId="45" fillId="5" borderId="12" xfId="0" applyFont="1" applyFill="1" applyBorder="1" applyAlignment="1">
      <alignment horizontal="right" vertical="center" wrapText="1" indent="1"/>
    </xf>
    <xf numFmtId="0" fontId="45" fillId="5" borderId="13" xfId="0" applyFont="1" applyFill="1" applyBorder="1" applyAlignment="1">
      <alignment horizontal="right" vertical="center" wrapText="1" indent="1"/>
    </xf>
    <xf numFmtId="0" fontId="45" fillId="5" borderId="5" xfId="0" applyFont="1" applyFill="1" applyBorder="1" applyAlignment="1">
      <alignment horizontal="right" vertical="center" wrapText="1" indent="1"/>
    </xf>
    <xf numFmtId="0" fontId="23" fillId="8" borderId="0" xfId="0" applyFont="1" applyFill="1" applyBorder="1" applyAlignment="1">
      <alignment horizontal="center" vertical="center" wrapText="1"/>
    </xf>
    <xf numFmtId="169" fontId="17" fillId="3" borderId="0" xfId="0" applyNumberFormat="1" applyFont="1" applyFill="1" applyBorder="1" applyAlignment="1">
      <alignment horizontal="right" vertical="center"/>
    </xf>
    <xf numFmtId="169" fontId="17" fillId="0" borderId="78" xfId="0" applyNumberFormat="1" applyFont="1" applyFill="1" applyBorder="1" applyAlignment="1">
      <alignment horizontal="right" vertical="center"/>
    </xf>
    <xf numFmtId="44" fontId="0" fillId="0" borderId="53" xfId="2" applyFont="1" applyFill="1" applyBorder="1" applyAlignment="1">
      <alignment horizontal="right" vertical="center"/>
    </xf>
    <xf numFmtId="169" fontId="18" fillId="0" borderId="56" xfId="0" applyNumberFormat="1" applyFont="1" applyFill="1" applyBorder="1" applyAlignment="1">
      <alignment horizontal="right" vertical="center"/>
    </xf>
    <xf numFmtId="169" fontId="17" fillId="3" borderId="0" xfId="2" applyNumberFormat="1" applyFont="1" applyFill="1" applyBorder="1" applyAlignment="1">
      <alignment horizontal="right" vertical="center"/>
    </xf>
    <xf numFmtId="3" fontId="17" fillId="0" borderId="0" xfId="0" applyNumberFormat="1" applyFont="1" applyBorder="1" applyAlignment="1">
      <alignment horizontal="right" vertical="center"/>
    </xf>
    <xf numFmtId="9" fontId="17" fillId="0" borderId="60" xfId="3" applyFont="1" applyBorder="1" applyAlignment="1">
      <alignment horizontal="center" vertical="center"/>
    </xf>
    <xf numFmtId="0" fontId="37" fillId="0" borderId="0" xfId="0" applyFont="1"/>
    <xf numFmtId="3" fontId="35" fillId="0" borderId="0" xfId="0" applyNumberFormat="1" applyFont="1"/>
    <xf numFmtId="172" fontId="35" fillId="0" borderId="0" xfId="0" applyNumberFormat="1" applyFont="1"/>
    <xf numFmtId="172" fontId="37" fillId="0" borderId="0" xfId="0" applyNumberFormat="1" applyFont="1"/>
    <xf numFmtId="0" fontId="17" fillId="0" borderId="0" xfId="0" applyFont="1" applyFill="1" applyBorder="1" applyAlignment="1">
      <alignment horizontal="center" vertical="center"/>
    </xf>
    <xf numFmtId="169" fontId="17" fillId="0" borderId="56" xfId="0" applyNumberFormat="1" applyFont="1" applyFill="1" applyBorder="1" applyAlignment="1">
      <alignment horizontal="center" vertical="center"/>
    </xf>
    <xf numFmtId="0" fontId="17" fillId="0" borderId="56" xfId="0" applyFont="1" applyFill="1" applyBorder="1" applyAlignment="1">
      <alignment horizontal="center" vertical="center"/>
    </xf>
    <xf numFmtId="3" fontId="17" fillId="3" borderId="0" xfId="0" applyNumberFormat="1" applyFont="1" applyFill="1" applyBorder="1" applyAlignment="1">
      <alignment horizontal="right" vertical="center"/>
    </xf>
    <xf numFmtId="169" fontId="17" fillId="0" borderId="0" xfId="0" applyNumberFormat="1" applyFont="1" applyBorder="1" applyAlignment="1">
      <alignment horizontal="center" vertical="center"/>
    </xf>
    <xf numFmtId="169" fontId="17" fillId="0" borderId="0" xfId="0" applyNumberFormat="1" applyFont="1" applyFill="1" applyBorder="1" applyAlignment="1">
      <alignment horizontal="center" vertical="center"/>
    </xf>
    <xf numFmtId="169" fontId="17" fillId="3" borderId="140" xfId="0" applyNumberFormat="1" applyFont="1" applyFill="1" applyBorder="1" applyAlignment="1">
      <alignment horizontal="right" vertical="center"/>
    </xf>
    <xf numFmtId="3" fontId="17" fillId="0" borderId="141" xfId="0" applyNumberFormat="1" applyFont="1" applyBorder="1" applyAlignment="1">
      <alignment horizontal="right" vertical="center"/>
    </xf>
    <xf numFmtId="0" fontId="17" fillId="15" borderId="52" xfId="0" applyFont="1" applyFill="1" applyBorder="1" applyAlignment="1">
      <alignment horizontal="center" vertical="center"/>
    </xf>
    <xf numFmtId="2" fontId="17" fillId="0" borderId="0" xfId="0" applyNumberFormat="1" applyFont="1" applyBorder="1" applyAlignment="1">
      <alignment horizontal="center" vertical="center"/>
    </xf>
    <xf numFmtId="169" fontId="54" fillId="14" borderId="142" xfId="0" applyNumberFormat="1" applyFont="1" applyFill="1" applyBorder="1" applyAlignment="1">
      <alignment horizontal="left" vertical="top" wrapText="1"/>
    </xf>
    <xf numFmtId="3" fontId="54" fillId="14" borderId="142" xfId="0" applyNumberFormat="1" applyFont="1" applyFill="1" applyBorder="1" applyAlignment="1">
      <alignment horizontal="left" vertical="top" wrapText="1"/>
    </xf>
    <xf numFmtId="0" fontId="54" fillId="14" borderId="142" xfId="0" applyFont="1" applyFill="1" applyBorder="1" applyAlignment="1">
      <alignment horizontal="center" vertical="top" wrapText="1"/>
    </xf>
    <xf numFmtId="0" fontId="54" fillId="14" borderId="142" xfId="0" applyFont="1" applyFill="1" applyBorder="1" applyAlignment="1">
      <alignment horizontal="center" vertical="center" wrapText="1"/>
    </xf>
    <xf numFmtId="169" fontId="17" fillId="3" borderId="52" xfId="0" applyNumberFormat="1" applyFont="1" applyFill="1" applyBorder="1" applyAlignment="1">
      <alignment horizontal="right" vertical="center"/>
    </xf>
    <xf numFmtId="169" fontId="54" fillId="14" borderId="142" xfId="0" applyNumberFormat="1" applyFont="1" applyFill="1" applyBorder="1" applyAlignment="1">
      <alignment horizontal="right" vertical="center" wrapText="1"/>
    </xf>
    <xf numFmtId="0" fontId="54" fillId="14" borderId="142" xfId="0" applyNumberFormat="1" applyFont="1" applyFill="1" applyBorder="1" applyAlignment="1">
      <alignment horizontal="left" vertical="top" wrapText="1"/>
    </xf>
  </cellXfs>
  <cellStyles count="16">
    <cellStyle name="Commentaar" xfId="8" xr:uid="{1CFD95E4-AD30-4717-A420-F72F4C712F7C}"/>
    <cellStyle name="Hyperlink" xfId="9" builtinId="8"/>
    <cellStyle name="Komma" xfId="1" builtinId="3"/>
    <cellStyle name="Niv_Bla_1" xfId="5" xr:uid="{9E107D00-9F1F-4C57-B29F-3CF161F226FC}"/>
    <cellStyle name="Niv_Grij_1" xfId="4" xr:uid="{EFDD8D00-CD86-402F-BDC8-CC47F809EF6E}"/>
    <cellStyle name="Procent" xfId="3" builtinId="5"/>
    <cellStyle name="Standaard" xfId="0" builtinId="0"/>
    <cellStyle name="Standaard 2 2" xfId="10" xr:uid="{48AE49E4-AA41-4D72-A708-876DE594B325}"/>
    <cellStyle name="Standaard 2 3 2" xfId="12" xr:uid="{E8EFD6A8-47BD-4728-8F41-398768952FC4}"/>
    <cellStyle name="Standaard 6 4" xfId="13" xr:uid="{74093136-7A51-4D83-9532-97C5BEAFA339}"/>
    <cellStyle name="Standaard 7" xfId="11" xr:uid="{DDFEEA8E-F336-4316-8540-06287DD62C33}"/>
    <cellStyle name="Standaard_050817 Tabellenset augustuslevering Nulmeting" xfId="14" xr:uid="{8CB37779-4B3E-4C76-9691-5F56EB335512}"/>
    <cellStyle name="Tabel_Cel" xfId="7" xr:uid="{7FF7EEFA-345F-4EEA-AEFA-30EAEA5BC1EF}"/>
    <cellStyle name="Tabel_Kop_1" xfId="6" xr:uid="{E11D3272-66D3-474E-831A-732F83B07E3D}"/>
    <cellStyle name="Valuta" xfId="2" builtinId="4"/>
    <cellStyle name="Valuta 2" xfId="15" xr:uid="{A3321D93-2896-4427-9216-A94A4310D0E9}"/>
  </cellStyles>
  <dxfs count="0"/>
  <tableStyles count="0" defaultTableStyle="TableStyleMedium2" defaultPivotStyle="PivotStyleLight16"/>
  <colors>
    <mruColors>
      <color rgb="FFFF9900"/>
      <color rgb="FFEBEBFF"/>
      <color rgb="FFCCCCFF"/>
      <color rgb="FF000000"/>
      <color rgb="FFFFC26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xdr:colOff>
      <xdr:row>3</xdr:row>
      <xdr:rowOff>3174</xdr:rowOff>
    </xdr:from>
    <xdr:to>
      <xdr:col>16</xdr:col>
      <xdr:colOff>0</xdr:colOff>
      <xdr:row>15</xdr:row>
      <xdr:rowOff>47624</xdr:rowOff>
    </xdr:to>
    <xdr:sp macro="" textlink="">
      <xdr:nvSpPr>
        <xdr:cNvPr id="2" name="Tekstvak 1">
          <a:extLst>
            <a:ext uri="{FF2B5EF4-FFF2-40B4-BE49-F238E27FC236}">
              <a16:creationId xmlns:a16="http://schemas.microsoft.com/office/drawing/2014/main" id="{9493CBCD-E9FB-4750-B164-3DAE8CA6D76F}"/>
            </a:ext>
          </a:extLst>
        </xdr:cNvPr>
        <xdr:cNvSpPr txBox="1"/>
      </xdr:nvSpPr>
      <xdr:spPr>
        <a:xfrm>
          <a:off x="609601" y="612774"/>
          <a:ext cx="9143999" cy="1854200"/>
        </a:xfrm>
        <a:prstGeom prst="rect">
          <a:avLst/>
        </a:prstGeom>
        <a:solidFill>
          <a:schemeClr val="accent1">
            <a:lumMod val="20000"/>
            <a:lumOff val="8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nl-NL" sz="1100" b="1" i="0" u="none" strike="noStrike">
              <a:solidFill>
                <a:schemeClr val="dk1"/>
              </a:solidFill>
              <a:effectLst/>
              <a:latin typeface="+mn-lt"/>
              <a:ea typeface="+mn-ea"/>
              <a:cs typeface="+mn-cs"/>
            </a:rPr>
            <a:t>Geldstromen in de lokale warmtetransitie</a:t>
          </a:r>
          <a:endParaRPr lang="nl-NL" sz="1100" b="0" i="0" u="none" strike="noStrike">
            <a:solidFill>
              <a:schemeClr val="dk1"/>
            </a:solidFill>
            <a:effectLst/>
            <a:latin typeface="+mn-lt"/>
            <a:ea typeface="+mn-ea"/>
            <a:cs typeface="+mn-cs"/>
          </a:endParaRPr>
        </a:p>
        <a:p>
          <a:r>
            <a:rPr lang="nl-NL" sz="1100"/>
            <a:t>Gemeenten krijgen via diverse</a:t>
          </a:r>
          <a:r>
            <a:rPr lang="nl-NL" sz="1100" baseline="0"/>
            <a:t> specifieke uitkeringen (SPUKs) geld om inwoners te helpen verduurzamen.</a:t>
          </a:r>
        </a:p>
        <a:p>
          <a:endParaRPr lang="nl-NL" sz="1100" baseline="0"/>
        </a:p>
        <a:p>
          <a:r>
            <a:rPr lang="nl-NL" sz="1100" baseline="0"/>
            <a:t>De belangrijkste geldstromen in de lokale isolatieaanpak zijn:</a:t>
          </a:r>
        </a:p>
        <a:p>
          <a:r>
            <a:rPr lang="nl-NL" sz="1100" baseline="0"/>
            <a:t>1. SPUK Lokale aanpak isolatie  - 'SPUK LAI'</a:t>
          </a:r>
        </a:p>
        <a:p>
          <a:r>
            <a:rPr lang="nl-NL" sz="1100" baseline="0"/>
            <a:t>2. SPUK Energiearmoede</a:t>
          </a:r>
        </a:p>
        <a:p>
          <a:r>
            <a:rPr lang="nl-NL" sz="1100" baseline="0"/>
            <a:t>3. SPUK Nationaal Programma Lokale Warmtetransitie - 'SPUK NPLW'</a:t>
          </a:r>
        </a:p>
        <a:p>
          <a:r>
            <a:rPr lang="nl-NL" sz="1100" baseline="0"/>
            <a:t>4. SPUK Natuurvriendelijk isoleren</a:t>
          </a:r>
        </a:p>
        <a:p>
          <a:endParaRPr lang="nl-NL" sz="1100" baseline="0"/>
        </a:p>
        <a:p>
          <a:r>
            <a:rPr lang="nl-NL" sz="1100" baseline="0"/>
            <a:t>Projectleiders die de plannen maken en activiteiten uitvoeren, kunnen vanuit de CDOKE-gelden worden betaald (5).</a:t>
          </a:r>
        </a:p>
        <a:p>
          <a:endParaRPr lang="nl-NL" sz="1100" baseline="0"/>
        </a:p>
        <a:p>
          <a:r>
            <a:rPr lang="nl-NL" sz="1100" baseline="0"/>
            <a:t>Wil je weten hoeveel geld jouw gemeente beschikbaar heeft vanuit deze regelingen? Kijk dan op de tab 'Begrotingstool'.</a:t>
          </a:r>
        </a:p>
        <a:p>
          <a:endParaRPr lang="nl-NL" sz="1100"/>
        </a:p>
      </xdr:txBody>
    </xdr:sp>
    <xdr:clientData/>
  </xdr:twoCellAnchor>
  <xdr:twoCellAnchor>
    <xdr:from>
      <xdr:col>0</xdr:col>
      <xdr:colOff>606426</xdr:colOff>
      <xdr:row>16</xdr:row>
      <xdr:rowOff>28574</xdr:rowOff>
    </xdr:from>
    <xdr:to>
      <xdr:col>8</xdr:col>
      <xdr:colOff>114300</xdr:colOff>
      <xdr:row>33</xdr:row>
      <xdr:rowOff>171450</xdr:rowOff>
    </xdr:to>
    <xdr:sp macro="" textlink="">
      <xdr:nvSpPr>
        <xdr:cNvPr id="3" name="Tekstvak 2">
          <a:extLst>
            <a:ext uri="{FF2B5EF4-FFF2-40B4-BE49-F238E27FC236}">
              <a16:creationId xmlns:a16="http://schemas.microsoft.com/office/drawing/2014/main" id="{795047EC-EADA-47C8-9C16-1BA782CD2FB6}"/>
            </a:ext>
          </a:extLst>
        </xdr:cNvPr>
        <xdr:cNvSpPr txBox="1"/>
      </xdr:nvSpPr>
      <xdr:spPr>
        <a:xfrm>
          <a:off x="606426" y="2628899"/>
          <a:ext cx="4384674" cy="3219451"/>
        </a:xfrm>
        <a:prstGeom prst="rect">
          <a:avLst/>
        </a:prstGeom>
        <a:solidFill>
          <a:schemeClr val="accent6">
            <a:lumMod val="20000"/>
            <a:lumOff val="8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nl-NL" sz="1100" b="1" i="0" u="none" strike="noStrike">
              <a:solidFill>
                <a:schemeClr val="dk1"/>
              </a:solidFill>
              <a:effectLst/>
              <a:latin typeface="+mn-lt"/>
              <a:ea typeface="+mn-ea"/>
              <a:cs typeface="+mn-cs"/>
            </a:rPr>
            <a:t>1. SPUK LAI</a:t>
          </a:r>
          <a:endParaRPr lang="nl-NL" sz="1100" b="0" i="0" u="none" strike="noStrike">
            <a:solidFill>
              <a:schemeClr val="dk1"/>
            </a:solidFill>
            <a:effectLst/>
            <a:latin typeface="+mn-lt"/>
            <a:ea typeface="+mn-ea"/>
            <a:cs typeface="+mn-cs"/>
          </a:endParaRPr>
        </a:p>
        <a:p>
          <a:r>
            <a:rPr lang="nl-NL" sz="1100" baseline="0"/>
            <a:t>Het Rijk heeft in 2022 het Nationaal Isolatieprogramma (NIP) gelanceerd. Het NIP bestaat uit vier actielijnen en heeft als doel in 2030 2,5 miljoen woningen te isoleren tot de nationale isolatiestandaard. Actielijn 1 van het NIP beoogt de isolatie van 750.000 woningen, waarvan de eigenaren dit onvoldoende op eigen (financiële) kracht kunnen. Het gaat om woningen met een lage WOZ-waarde en afgemeld energielabel DEFG of vergelijkbare energieprestatie (twee of meer slecht geïsoleerde bouwdelen. </a:t>
          </a:r>
        </a:p>
        <a:p>
          <a:endParaRPr lang="nl-NL" sz="1100" baseline="0"/>
        </a:p>
        <a:p>
          <a:r>
            <a:rPr lang="nl-NL" sz="1100" baseline="0"/>
            <a:t>Gemeenten kunnen voor deze doelgroep in drie tranches kunnen gemeenten geld aanvragen om bewoners te helpen met het uitvoeren en betalen van isolatiemaatregelen. Het gaat om 1.800 tot 2.500 euro per woning, waarmee tenminste één grote maatregel betaald kan worden. In de 1e tranche gaat het om 425 miljoen euro. Voor de 2e en 3e tranche gaat het naar verwachting om 361,5 mln per tranche. In totaal gaat er in de drie tranches van het NIP op dit moment 1,148 mln euro om.</a:t>
          </a:r>
        </a:p>
        <a:p>
          <a:endParaRPr lang="nl-NL" sz="1100"/>
        </a:p>
      </xdr:txBody>
    </xdr:sp>
    <xdr:clientData/>
  </xdr:twoCellAnchor>
  <xdr:twoCellAnchor>
    <xdr:from>
      <xdr:col>8</xdr:col>
      <xdr:colOff>504825</xdr:colOff>
      <xdr:row>16</xdr:row>
      <xdr:rowOff>28574</xdr:rowOff>
    </xdr:from>
    <xdr:to>
      <xdr:col>16</xdr:col>
      <xdr:colOff>1</xdr:colOff>
      <xdr:row>33</xdr:row>
      <xdr:rowOff>171450</xdr:rowOff>
    </xdr:to>
    <xdr:sp macro="" textlink="">
      <xdr:nvSpPr>
        <xdr:cNvPr id="4" name="Tekstvak 3">
          <a:extLst>
            <a:ext uri="{FF2B5EF4-FFF2-40B4-BE49-F238E27FC236}">
              <a16:creationId xmlns:a16="http://schemas.microsoft.com/office/drawing/2014/main" id="{3B3C1154-06B7-452A-926D-29E86BAC6B1D}"/>
            </a:ext>
          </a:extLst>
        </xdr:cNvPr>
        <xdr:cNvSpPr txBox="1"/>
      </xdr:nvSpPr>
      <xdr:spPr>
        <a:xfrm>
          <a:off x="5381625" y="2628899"/>
          <a:ext cx="4371976" cy="3219451"/>
        </a:xfrm>
        <a:prstGeom prst="rect">
          <a:avLst/>
        </a:prstGeom>
        <a:solidFill>
          <a:schemeClr val="accent4">
            <a:lumMod val="20000"/>
            <a:lumOff val="8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nl-NL" sz="1100" b="1" i="0" u="none" strike="noStrike">
              <a:solidFill>
                <a:schemeClr val="dk1"/>
              </a:solidFill>
              <a:effectLst/>
              <a:latin typeface="+mn-lt"/>
              <a:ea typeface="+mn-ea"/>
              <a:cs typeface="+mn-cs"/>
            </a:rPr>
            <a:t>2. SPUK Energiearmoede</a:t>
          </a:r>
          <a:endParaRPr lang="nl-NL" sz="1100" b="0" i="0" u="none" strike="noStrike">
            <a:solidFill>
              <a:schemeClr val="dk1"/>
            </a:solidFill>
            <a:effectLst/>
            <a:latin typeface="+mn-lt"/>
            <a:ea typeface="+mn-ea"/>
            <a:cs typeface="+mn-cs"/>
          </a:endParaRPr>
        </a:p>
        <a:p>
          <a:r>
            <a:rPr lang="nl-NL" sz="1100" baseline="0"/>
            <a:t>Steeds meer huishoudens in Nederland hebben te maken met energiearmoede. Als gevolg van de stijgende energieprijzen wordt de energierekening voor een steeds groter wordende groep moeilijker te betalen. Het kabinet trok tweemaal 150 miljoen euro uit voor gemeenten om de huishoudens die het hardst getroffen worden op korte termijn te ondersteunen met energiebesparende maatregelen. De middelen voor de aanpak energiearmoede richten zich op zowel huur- als koopwoningen.</a:t>
          </a:r>
        </a:p>
        <a:p>
          <a:endParaRPr lang="nl-NL" sz="1100" baseline="0"/>
        </a:p>
        <a:p>
          <a:r>
            <a:rPr lang="nl-NL" sz="1100" baseline="0">
              <a:solidFill>
                <a:schemeClr val="dk1"/>
              </a:solidFill>
              <a:effectLst/>
              <a:latin typeface="+mn-lt"/>
              <a:ea typeface="+mn-ea"/>
              <a:cs typeface="+mn-cs"/>
            </a:rPr>
            <a:t>In 2022 en 2023 hebben gemeenten bij elkaar 300 miljoen euro ontvangen om bewoners te helpen met de aanpak energiearmoede. Het doel van de SPUK is om de energierekening van huishoudens die kampen met energiearmoede nog voor komende winter te verlagen. Gemeenten bepalen grotendeels zelf hoe ze de middelen besteden, daardoor is het mogelijk voor een gemeente om aan te sluiten bij een al bestaande aanpak, zoals voortgekomen uit de RRE en RREW.</a:t>
          </a:r>
          <a:endParaRPr lang="nl-NL" sz="1100" baseline="0"/>
        </a:p>
        <a:p>
          <a:endParaRPr lang="nl-NL" sz="1100" baseline="0"/>
        </a:p>
        <a:p>
          <a:endParaRPr lang="nl-NL" sz="1100"/>
        </a:p>
      </xdr:txBody>
    </xdr:sp>
    <xdr:clientData/>
  </xdr:twoCellAnchor>
  <xdr:twoCellAnchor>
    <xdr:from>
      <xdr:col>0</xdr:col>
      <xdr:colOff>600075</xdr:colOff>
      <xdr:row>35</xdr:row>
      <xdr:rowOff>69849</xdr:rowOff>
    </xdr:from>
    <xdr:to>
      <xdr:col>8</xdr:col>
      <xdr:colOff>104774</xdr:colOff>
      <xdr:row>45</xdr:row>
      <xdr:rowOff>114299</xdr:rowOff>
    </xdr:to>
    <xdr:sp macro="" textlink="">
      <xdr:nvSpPr>
        <xdr:cNvPr id="6" name="Tekstvak 5">
          <a:extLst>
            <a:ext uri="{FF2B5EF4-FFF2-40B4-BE49-F238E27FC236}">
              <a16:creationId xmlns:a16="http://schemas.microsoft.com/office/drawing/2014/main" id="{B2585171-80D7-43B6-A4E2-970BE449C632}"/>
            </a:ext>
          </a:extLst>
        </xdr:cNvPr>
        <xdr:cNvSpPr txBox="1"/>
      </xdr:nvSpPr>
      <xdr:spPr>
        <a:xfrm>
          <a:off x="600075" y="6108699"/>
          <a:ext cx="4381499" cy="1854200"/>
        </a:xfrm>
        <a:prstGeom prst="rect">
          <a:avLst/>
        </a:prstGeom>
        <a:solidFill>
          <a:schemeClr val="accent2">
            <a:lumMod val="20000"/>
            <a:lumOff val="8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nl-NL" sz="1100" b="1" i="0" u="none" strike="noStrike">
              <a:solidFill>
                <a:schemeClr val="dk1"/>
              </a:solidFill>
              <a:effectLst/>
              <a:latin typeface="+mn-lt"/>
              <a:ea typeface="+mn-ea"/>
              <a:cs typeface="+mn-cs"/>
            </a:rPr>
            <a:t>3. SPUK NPLW</a:t>
          </a:r>
          <a:endParaRPr lang="nl-NL" sz="1100" b="0" i="0" u="none" strike="noStrike">
            <a:solidFill>
              <a:schemeClr val="dk1"/>
            </a:solidFill>
            <a:effectLst/>
            <a:latin typeface="+mn-lt"/>
            <a:ea typeface="+mn-ea"/>
            <a:cs typeface="+mn-cs"/>
          </a:endParaRPr>
        </a:p>
        <a:p>
          <a:r>
            <a:rPr lang="nl-NL" sz="1100" baseline="0"/>
            <a:t>De regionale structuur is onderdeel van het Nationaal Programma Lokale Warmtetransitie (NPLW). Deze regeling beoogt gemeenten te ondersteunen in hun regionale samenwerking ten behoeve van de warmtetransitie. Het geld is bedoeld voor overheden (in dit geval RES-regio's) om personeel en expertise in te huren. </a:t>
          </a:r>
        </a:p>
        <a:p>
          <a:endParaRPr lang="nl-NL" sz="1100"/>
        </a:p>
      </xdr:txBody>
    </xdr:sp>
    <xdr:clientData/>
  </xdr:twoCellAnchor>
  <xdr:twoCellAnchor>
    <xdr:from>
      <xdr:col>8</xdr:col>
      <xdr:colOff>492125</xdr:colOff>
      <xdr:row>35</xdr:row>
      <xdr:rowOff>76199</xdr:rowOff>
    </xdr:from>
    <xdr:to>
      <xdr:col>16</xdr:col>
      <xdr:colOff>12699</xdr:colOff>
      <xdr:row>50</xdr:row>
      <xdr:rowOff>152400</xdr:rowOff>
    </xdr:to>
    <xdr:sp macro="" textlink="">
      <xdr:nvSpPr>
        <xdr:cNvPr id="7" name="Tekstvak 6">
          <a:extLst>
            <a:ext uri="{FF2B5EF4-FFF2-40B4-BE49-F238E27FC236}">
              <a16:creationId xmlns:a16="http://schemas.microsoft.com/office/drawing/2014/main" id="{FCDEDA66-7510-4A4F-83D1-D09CC8240BD5}"/>
            </a:ext>
          </a:extLst>
        </xdr:cNvPr>
        <xdr:cNvSpPr txBox="1"/>
      </xdr:nvSpPr>
      <xdr:spPr>
        <a:xfrm>
          <a:off x="5368925" y="6115049"/>
          <a:ext cx="4397374" cy="2790826"/>
        </a:xfrm>
        <a:prstGeom prst="rect">
          <a:avLst/>
        </a:prstGeom>
        <a:solidFill>
          <a:schemeClr val="accent3">
            <a:lumMod val="20000"/>
            <a:lumOff val="8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nl-NL" sz="1100" b="1" i="0" u="none" strike="noStrike">
              <a:solidFill>
                <a:schemeClr val="dk1"/>
              </a:solidFill>
              <a:effectLst/>
              <a:latin typeface="+mn-lt"/>
              <a:ea typeface="+mn-ea"/>
              <a:cs typeface="+mn-cs"/>
            </a:rPr>
            <a:t>4. SPUK Natuurvriendelijk isoleren</a:t>
          </a:r>
          <a:endParaRPr lang="nl-NL" sz="1100" b="0" i="0" u="none" strike="noStrike">
            <a:solidFill>
              <a:schemeClr val="dk1"/>
            </a:solidFill>
            <a:effectLst/>
            <a:latin typeface="+mn-lt"/>
            <a:ea typeface="+mn-ea"/>
            <a:cs typeface="+mn-cs"/>
          </a:endParaRPr>
        </a:p>
        <a:p>
          <a:r>
            <a:rPr lang="nl-NL" sz="1100" baseline="0"/>
            <a:t>Natuurinclusief isoleren wil zeggen dat rekening wordt gehouden met diersoorten, met name vleermuizen, die in de muren van bestaande gebouwen kunnen leven. De Raad van State heeft eerder dit jaar geoordeeld dat de huidige manier van onderzoek hiernaar niet voldoet. Met een ontheffing van de provincie op basis van een soortenmanagementplan (SMP) kunnen gemeenten spouwmuurisolatie toch mogelijk maken.</a:t>
          </a:r>
        </a:p>
        <a:p>
          <a:endParaRPr lang="nl-NL" sz="1100" baseline="0"/>
        </a:p>
        <a:p>
          <a:r>
            <a:rPr lang="nl-NL" sz="1100" baseline="0"/>
            <a:t>De huidige uitkering is een eerste tranche, waaronder € 40 miljoen voor het opstellen van SMP's door gemeenten. Dit is nog niet genoeg: hiermee kan ongeveer de helft van de gemeenten middelen ontvangen voor het opstellen van een soortenmanagementplan. Provincies bepalen zelf in welke volgorde zij het geld uitkeren. In 2024 moet er een tweede, vergelijkbare tranche beschikbaar komen.</a:t>
          </a:r>
        </a:p>
        <a:p>
          <a:endParaRPr lang="nl-NL" sz="1100" baseline="0"/>
        </a:p>
        <a:p>
          <a:endParaRPr lang="nl-NL" sz="1100"/>
        </a:p>
      </xdr:txBody>
    </xdr:sp>
    <xdr:clientData/>
  </xdr:twoCellAnchor>
  <xdr:twoCellAnchor>
    <xdr:from>
      <xdr:col>0</xdr:col>
      <xdr:colOff>588529</xdr:colOff>
      <xdr:row>47</xdr:row>
      <xdr:rowOff>24244</xdr:rowOff>
    </xdr:from>
    <xdr:to>
      <xdr:col>8</xdr:col>
      <xdr:colOff>93228</xdr:colOff>
      <xdr:row>57</xdr:row>
      <xdr:rowOff>68694</xdr:rowOff>
    </xdr:to>
    <xdr:sp macro="" textlink="">
      <xdr:nvSpPr>
        <xdr:cNvPr id="5" name="Tekstvak 4">
          <a:extLst>
            <a:ext uri="{FF2B5EF4-FFF2-40B4-BE49-F238E27FC236}">
              <a16:creationId xmlns:a16="http://schemas.microsoft.com/office/drawing/2014/main" id="{69FFAC74-3D32-4DFF-B3C1-3D43440F6BDA}"/>
            </a:ext>
          </a:extLst>
        </xdr:cNvPr>
        <xdr:cNvSpPr txBox="1"/>
      </xdr:nvSpPr>
      <xdr:spPr>
        <a:xfrm>
          <a:off x="588529" y="8400471"/>
          <a:ext cx="4399972" cy="1891723"/>
        </a:xfrm>
        <a:prstGeom prst="rect">
          <a:avLst/>
        </a:prstGeom>
        <a:solidFill>
          <a:srgbClr val="EBEB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nl-NL" sz="1100" b="1" i="0" u="none" strike="noStrike" baseline="0">
              <a:solidFill>
                <a:schemeClr val="dk1"/>
              </a:solidFill>
              <a:effectLst/>
              <a:latin typeface="+mn-lt"/>
              <a:ea typeface="+mn-ea"/>
              <a:cs typeface="+mn-cs"/>
            </a:rPr>
            <a:t>5. CDOKE-gelden</a:t>
          </a:r>
        </a:p>
        <a:p>
          <a:r>
            <a:rPr lang="nl-NL" sz="1100" baseline="0"/>
            <a:t>Met de tijdelijke regeling Capaciteit Decentrale Overheden voor Klimaat-en Energiebeleid (CDOKE) ondersteunt het rijk gemeenten en provincies bij het opbouwen van een interne organisatie gericht op het uitvoeren van klimaat- en energietaken. Hiervoor wordt tot en met 2025 € 1,04 miljard uitgetrokken. Het geld is bedoeld om extra personeel aan te trekken en externe expertise in huis te halen.</a:t>
          </a:r>
          <a:endParaRPr lang="nl-NL" sz="1100"/>
        </a:p>
      </xdr:txBody>
    </xdr:sp>
    <xdr:clientData/>
  </xdr:twoCellAnchor>
  <xdr:twoCellAnchor>
    <xdr:from>
      <xdr:col>16</xdr:col>
      <xdr:colOff>446852</xdr:colOff>
      <xdr:row>16</xdr:row>
      <xdr:rowOff>58797</xdr:rowOff>
    </xdr:from>
    <xdr:to>
      <xdr:col>24</xdr:col>
      <xdr:colOff>359984</xdr:colOff>
      <xdr:row>44</xdr:row>
      <xdr:rowOff>148385</xdr:rowOff>
    </xdr:to>
    <xdr:sp macro="" textlink="">
      <xdr:nvSpPr>
        <xdr:cNvPr id="8" name="Tekstvak 7">
          <a:extLst>
            <a:ext uri="{FF2B5EF4-FFF2-40B4-BE49-F238E27FC236}">
              <a16:creationId xmlns:a16="http://schemas.microsoft.com/office/drawing/2014/main" id="{847080DC-264E-4425-88DF-9C262FD960A9}"/>
            </a:ext>
          </a:extLst>
        </xdr:cNvPr>
        <xdr:cNvSpPr txBox="1"/>
      </xdr:nvSpPr>
      <xdr:spPr>
        <a:xfrm>
          <a:off x="10230556" y="2751667"/>
          <a:ext cx="4804984" cy="5357737"/>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800" b="1"/>
            <a:t>Links overige subsidies en regelingen</a:t>
          </a:r>
        </a:p>
        <a:p>
          <a:endParaRPr lang="nl-NL" sz="1800" b="1"/>
        </a:p>
        <a:p>
          <a:r>
            <a:rPr lang="nl-NL" sz="1400" b="1"/>
            <a:t>Andere subsidieoverzichten</a:t>
          </a:r>
        </a:p>
        <a:p>
          <a:pPr marL="0" marR="0" lvl="0" indent="0" defTabSz="914400" eaLnBrk="1" fontAlgn="auto" latinLnBrk="0" hangingPunct="1">
            <a:lnSpc>
              <a:spcPct val="100000"/>
            </a:lnSpc>
            <a:spcBef>
              <a:spcPts val="0"/>
            </a:spcBef>
            <a:spcAft>
              <a:spcPts val="0"/>
            </a:spcAft>
            <a:buClrTx/>
            <a:buSzTx/>
            <a:buFontTx/>
            <a:buNone/>
            <a:tabLst/>
            <a:defRPr/>
          </a:pPr>
          <a:r>
            <a:rPr lang="nl-NL" sz="1100" i="0" baseline="0">
              <a:solidFill>
                <a:schemeClr val="dk1"/>
              </a:solidFill>
              <a:effectLst/>
              <a:latin typeface="+mn-lt"/>
              <a:ea typeface="+mn-ea"/>
              <a:cs typeface="+mn-cs"/>
            </a:rPr>
            <a:t>- Overzicht NPLW: </a:t>
          </a:r>
          <a:r>
            <a:rPr lang="nl-NL" sz="1100" u="sng" baseline="0">
              <a:solidFill>
                <a:schemeClr val="accent1"/>
              </a:solidFill>
              <a:effectLst/>
              <a:latin typeface="+mn-lt"/>
              <a:ea typeface="+mn-ea"/>
              <a:cs typeface="+mn-cs"/>
            </a:rPr>
            <a:t>https://nplw.nl/financiering/subsidies+en+regelingen/default.aspx</a:t>
          </a:r>
        </a:p>
        <a:p>
          <a:pPr marL="0" marR="0" lvl="0" indent="0" defTabSz="914400" eaLnBrk="1" fontAlgn="auto" latinLnBrk="0" hangingPunct="1">
            <a:lnSpc>
              <a:spcPct val="100000"/>
            </a:lnSpc>
            <a:spcBef>
              <a:spcPts val="0"/>
            </a:spcBef>
            <a:spcAft>
              <a:spcPts val="0"/>
            </a:spcAft>
            <a:buClrTx/>
            <a:buSzTx/>
            <a:buFontTx/>
            <a:buNone/>
            <a:tabLst/>
            <a:defRPr/>
          </a:pPr>
          <a:r>
            <a:rPr lang="nl-NL" sz="1100" u="none" baseline="0">
              <a:solidFill>
                <a:sysClr val="windowText" lastClr="000000"/>
              </a:solidFill>
              <a:effectLst/>
              <a:latin typeface="+mn-lt"/>
              <a:ea typeface="+mn-ea"/>
              <a:cs typeface="+mn-cs"/>
            </a:rPr>
            <a:t>- Subsidie- en financieringswijzer RVO: </a:t>
          </a:r>
          <a:r>
            <a:rPr lang="nl-NL" sz="1100" u="sng" baseline="0">
              <a:solidFill>
                <a:schemeClr val="accent1"/>
              </a:solidFill>
              <a:effectLst/>
              <a:latin typeface="+mn-lt"/>
              <a:ea typeface="+mn-ea"/>
              <a:cs typeface="+mn-cs"/>
            </a:rPr>
            <a:t>https://www.rvo.nl/subsidies-financiering</a:t>
          </a:r>
          <a:r>
            <a:rPr lang="nl-NL" sz="1100" u="none" baseline="0">
              <a:solidFill>
                <a:sysClr val="windowText" lastClr="000000"/>
              </a:solidFill>
              <a:effectLst/>
              <a:latin typeface="+mn-lt"/>
              <a:ea typeface="+mn-ea"/>
              <a:cs typeface="+mn-cs"/>
            </a:rPr>
            <a:t> </a:t>
          </a:r>
          <a:endParaRPr lang="nl-NL" sz="1100" u="none">
            <a:solidFill>
              <a:sysClr val="windowText" lastClr="000000"/>
            </a:solidFill>
            <a:effectLst/>
            <a:latin typeface="+mn-lt"/>
          </a:endParaRPr>
        </a:p>
        <a:p>
          <a:pPr marL="0" marR="0" lvl="0" indent="0" defTabSz="914400" eaLnBrk="1" fontAlgn="auto" latinLnBrk="0" hangingPunct="1">
            <a:lnSpc>
              <a:spcPct val="100000"/>
            </a:lnSpc>
            <a:spcBef>
              <a:spcPts val="0"/>
            </a:spcBef>
            <a:spcAft>
              <a:spcPts val="0"/>
            </a:spcAft>
            <a:buClrTx/>
            <a:buSzTx/>
            <a:buFontTx/>
            <a:buNone/>
            <a:tabLst/>
            <a:defRPr/>
          </a:pPr>
          <a:r>
            <a:rPr lang="nl-NL" sz="1100" baseline="0">
              <a:solidFill>
                <a:schemeClr val="dk1"/>
              </a:solidFill>
              <a:effectLst/>
              <a:latin typeface="+mn-lt"/>
              <a:ea typeface="+mn-ea"/>
              <a:cs typeface="+mn-cs"/>
            </a:rPr>
            <a:t>- Overzicht regelingen financiering energietransitie VNG: </a:t>
          </a:r>
          <a:r>
            <a:rPr lang="nl-NL" sz="1100" u="sng" baseline="0">
              <a:solidFill>
                <a:schemeClr val="accent1"/>
              </a:solidFill>
              <a:effectLst/>
              <a:latin typeface="+mn-lt"/>
              <a:ea typeface="+mn-ea"/>
              <a:cs typeface="+mn-cs"/>
            </a:rPr>
            <a:t>https://vng.nl/publicaties/overzicht-regelingen-financiering-energietransitie</a:t>
          </a:r>
          <a:endParaRPr lang="nl-NL" sz="1800" b="1">
            <a:solidFill>
              <a:schemeClr val="accent1"/>
            </a:solidFill>
          </a:endParaRPr>
        </a:p>
        <a:p>
          <a:endParaRPr lang="nl-NL" sz="1400" b="1"/>
        </a:p>
        <a:p>
          <a:r>
            <a:rPr lang="nl-NL" sz="1400" b="1"/>
            <a:t>Complementaire</a:t>
          </a:r>
          <a:r>
            <a:rPr lang="nl-NL" sz="1400" b="1" baseline="0"/>
            <a:t> regelingen </a:t>
          </a:r>
          <a:br>
            <a:rPr lang="nl-NL" sz="1400" b="1" baseline="0"/>
          </a:br>
          <a:r>
            <a:rPr lang="nl-NL" sz="1400" b="1" baseline="0"/>
            <a:t>(woningen, geen u-bouw/maatschappelijk vastgoed)</a:t>
          </a:r>
          <a:endParaRPr lang="nl-NL" sz="1400" b="1"/>
        </a:p>
        <a:p>
          <a:r>
            <a:rPr lang="nl-NL" sz="1100" b="0"/>
            <a:t>- ISDE: </a:t>
          </a:r>
          <a:r>
            <a:rPr lang="nl-NL" sz="1100" b="0" u="sng">
              <a:solidFill>
                <a:schemeClr val="accent1"/>
              </a:solidFill>
            </a:rPr>
            <a:t>https://www.rvo.nl/subsidies-financiering/isde/woningeigenaren</a:t>
          </a:r>
        </a:p>
        <a:p>
          <a:r>
            <a:rPr lang="nl-NL" sz="1100" b="0"/>
            <a:t>- SVVE: </a:t>
          </a:r>
          <a:r>
            <a:rPr lang="nl-NL" sz="1100" b="0" u="sng">
              <a:solidFill>
                <a:schemeClr val="accent1"/>
              </a:solidFill>
            </a:rPr>
            <a:t>https://www.rvo.nl/subsidies-financiering/svve</a:t>
          </a:r>
        </a:p>
        <a:p>
          <a:r>
            <a:rPr lang="nl-NL" sz="1100" b="0"/>
            <a:t>- SCE: </a:t>
          </a:r>
          <a:r>
            <a:rPr lang="nl-NL" sz="1100" b="0" u="sng">
              <a:solidFill>
                <a:schemeClr val="accent1"/>
              </a:solidFill>
            </a:rPr>
            <a:t>https://www.rvo.nl/subsidies-financiering/sce</a:t>
          </a:r>
          <a:r>
            <a:rPr lang="nl-NL" sz="1100" b="0" u="none">
              <a:solidFill>
                <a:sysClr val="windowText" lastClr="000000"/>
              </a:solidFill>
            </a:rPr>
            <a:t> </a:t>
          </a:r>
        </a:p>
        <a:p>
          <a:r>
            <a:rPr lang="nl-NL" sz="1100" b="0" u="none">
              <a:solidFill>
                <a:sysClr val="windowText" lastClr="000000"/>
              </a:solidFill>
            </a:rPr>
            <a:t>- SAH: </a:t>
          </a:r>
          <a:r>
            <a:rPr lang="nl-NL" sz="1100" b="0" u="sng">
              <a:solidFill>
                <a:schemeClr val="accent1"/>
              </a:solidFill>
            </a:rPr>
            <a:t>https://www.rvo.nl/subsidies-financiering/sah</a:t>
          </a:r>
        </a:p>
        <a:p>
          <a:r>
            <a:rPr lang="nl-NL" sz="1100" b="0" u="none">
              <a:solidFill>
                <a:sysClr val="windowText" lastClr="000000"/>
              </a:solidFill>
            </a:rPr>
            <a:t>- WIS: </a:t>
          </a:r>
          <a:r>
            <a:rPr lang="nl-NL" sz="1100" b="0" u="sng">
              <a:solidFill>
                <a:schemeClr val="accent1"/>
              </a:solidFill>
            </a:rPr>
            <a:t>https://www.rvo.nl/subsidies-financiering/wis</a:t>
          </a:r>
        </a:p>
        <a:p>
          <a:r>
            <a:rPr lang="nl-NL" sz="1100" b="0"/>
            <a:t>- Volkshuisvestingsfonds: </a:t>
          </a:r>
          <a:r>
            <a:rPr lang="nl-NL" sz="1100" b="0" u="sng">
              <a:solidFill>
                <a:schemeClr val="accent1"/>
              </a:solidFill>
            </a:rPr>
            <a:t>https://www.volkshuisvestingnederland.nl/onderwerpen/volkshuisvestingsfonds</a:t>
          </a:r>
        </a:p>
        <a:p>
          <a:r>
            <a:rPr lang="nl-NL" sz="1100" b="1"/>
            <a:t>- </a:t>
          </a:r>
          <a:r>
            <a:rPr lang="nl-NL" sz="1100" b="0"/>
            <a:t>SPOR:</a:t>
          </a:r>
          <a:r>
            <a:rPr lang="nl-NL" sz="1100" b="1"/>
            <a:t> </a:t>
          </a:r>
          <a:r>
            <a:rPr lang="nl-NL" sz="1100" b="0" u="sng">
              <a:solidFill>
                <a:schemeClr val="accent1"/>
              </a:solidFill>
            </a:rPr>
            <a:t>https://www.rvo.nl/subsidies-financiering/spor</a:t>
          </a:r>
          <a:endParaRPr lang="nl-NL" sz="1100" b="0" u="none" baseline="0">
            <a:solidFill>
              <a:sysClr val="windowText" lastClr="000000"/>
            </a:solidFill>
          </a:endParaRPr>
        </a:p>
        <a:p>
          <a:r>
            <a:rPr lang="nl-NL" sz="1100" b="0" u="none" baseline="0">
              <a:solidFill>
                <a:sysClr val="windowText" lastClr="000000"/>
              </a:solidFill>
            </a:rPr>
            <a:t>- MEER: </a:t>
          </a:r>
          <a:r>
            <a:rPr lang="nl-NL" sz="1100" b="0" u="sng" baseline="0">
              <a:solidFill>
                <a:schemeClr val="accent1"/>
              </a:solidFill>
            </a:rPr>
            <a:t>https://verbouwstromen.nu/meer/</a:t>
          </a:r>
          <a:endParaRPr lang="nl-NL" sz="1100" b="0" u="sng">
            <a:solidFill>
              <a:schemeClr val="accent1"/>
            </a:solidFill>
          </a:endParaRPr>
        </a:p>
        <a:p>
          <a:r>
            <a:rPr lang="nl-NL" sz="1100" b="0" u="none" baseline="0"/>
            <a:t>- Rabo Coöperatief Isolatiebudget: </a:t>
          </a:r>
          <a:r>
            <a:rPr lang="nl-NL" sz="1100" b="0" u="sng" baseline="0">
              <a:solidFill>
                <a:schemeClr val="accent1"/>
              </a:solidFill>
            </a:rPr>
            <a:t>https://www.rabobank.nl/particulieren/hypotheek/duurzaam-wonen/isolatiebudget</a:t>
          </a:r>
          <a:endParaRPr lang="nl-NL" sz="1100" b="0" u="sng">
            <a:solidFill>
              <a:schemeClr val="accent1"/>
            </a:solidFill>
          </a:endParaRPr>
        </a:p>
        <a:p>
          <a:pPr marL="0" marR="0" lvl="0" indent="0" defTabSz="914400" eaLnBrk="1" fontAlgn="auto" latinLnBrk="0" hangingPunct="1">
            <a:lnSpc>
              <a:spcPct val="100000"/>
            </a:lnSpc>
            <a:spcBef>
              <a:spcPts val="0"/>
            </a:spcBef>
            <a:spcAft>
              <a:spcPts val="0"/>
            </a:spcAft>
            <a:buClrTx/>
            <a:buSzTx/>
            <a:buFontTx/>
            <a:buNone/>
            <a:tabLst/>
            <a:defRPr/>
          </a:pPr>
          <a:r>
            <a:rPr lang="nl-NL" sz="1100"/>
            <a:t>- Regelingen monumenten:</a:t>
          </a:r>
          <a:r>
            <a:rPr lang="nl-NL" sz="1100" baseline="0"/>
            <a:t> </a:t>
          </a:r>
          <a:r>
            <a:rPr lang="nl-NL" sz="1100" u="sng" baseline="0">
              <a:solidFill>
                <a:schemeClr val="accent1"/>
              </a:solidFill>
            </a:rPr>
            <a:t>https://www.monumenten.nl/ontzorgingsprogramma-verduurzaming-monumenten</a:t>
          </a:r>
          <a:r>
            <a:rPr lang="nl-NL" sz="1100" u="none" baseline="0">
              <a:solidFill>
                <a:sysClr val="windowText" lastClr="000000"/>
              </a:solidFill>
            </a:rPr>
            <a:t>; </a:t>
          </a:r>
          <a:r>
            <a:rPr lang="nl-NL" sz="1100" u="sng" baseline="0">
              <a:solidFill>
                <a:schemeClr val="accent1"/>
              </a:solidFill>
            </a:rPr>
            <a:t>https://www.restauratiefonds.nl/particulier/financieren/alle-financieringen</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2</xdr:row>
      <xdr:rowOff>31749</xdr:rowOff>
    </xdr:from>
    <xdr:to>
      <xdr:col>6</xdr:col>
      <xdr:colOff>1983317</xdr:colOff>
      <xdr:row>34</xdr:row>
      <xdr:rowOff>100853</xdr:rowOff>
    </xdr:to>
    <xdr:sp macro="" textlink="">
      <xdr:nvSpPr>
        <xdr:cNvPr id="2" name="Tekstvak 1">
          <a:extLst>
            <a:ext uri="{FF2B5EF4-FFF2-40B4-BE49-F238E27FC236}">
              <a16:creationId xmlns:a16="http://schemas.microsoft.com/office/drawing/2014/main" id="{258DDB94-18E7-2F0F-DBA0-02CF43E0ACDD}"/>
            </a:ext>
          </a:extLst>
        </xdr:cNvPr>
        <xdr:cNvSpPr txBox="1"/>
      </xdr:nvSpPr>
      <xdr:spPr>
        <a:xfrm>
          <a:off x="693084" y="390337"/>
          <a:ext cx="13235704" cy="5806516"/>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800" b="1"/>
            <a:t>Geldstromen in de lokale isolatieaanpak</a:t>
          </a:r>
        </a:p>
        <a:p>
          <a:pPr marL="0" marR="0" lvl="0" indent="0" defTabSz="914400" eaLnBrk="1" fontAlgn="auto" latinLnBrk="0" hangingPunct="1">
            <a:lnSpc>
              <a:spcPct val="100000"/>
            </a:lnSpc>
            <a:spcBef>
              <a:spcPts val="0"/>
            </a:spcBef>
            <a:spcAft>
              <a:spcPts val="0"/>
            </a:spcAft>
            <a:buClrTx/>
            <a:buSzTx/>
            <a:buFontTx/>
            <a:buNone/>
            <a:tabLst/>
            <a:defRPr/>
          </a:pPr>
          <a:r>
            <a:rPr lang="nl-NL" sz="1100"/>
            <a:t>Gemeenten krijgen via diverse specifieke uitkeringen (SPUKs) geld om inwoners te helpen verduurzamen. </a:t>
          </a:r>
          <a:r>
            <a:rPr lang="nl-NL" sz="1100">
              <a:solidFill>
                <a:schemeClr val="dk1"/>
              </a:solidFill>
              <a:effectLst/>
              <a:latin typeface="+mn-lt"/>
              <a:ea typeface="+mn-ea"/>
              <a:cs typeface="+mn-cs"/>
            </a:rPr>
            <a:t>Deze tool helpt je om inzichtelijk te hebben hoeveel middelen je als gemeente hebt,</a:t>
          </a:r>
          <a:r>
            <a:rPr lang="nl-NL" sz="1100" baseline="0">
              <a:solidFill>
                <a:schemeClr val="dk1"/>
              </a:solidFill>
              <a:effectLst/>
              <a:latin typeface="+mn-lt"/>
              <a:ea typeface="+mn-ea"/>
              <a:cs typeface="+mn-cs"/>
            </a:rPr>
            <a:t> </a:t>
          </a:r>
          <a:r>
            <a:rPr lang="nl-NL" sz="1100">
              <a:solidFill>
                <a:schemeClr val="dk1"/>
              </a:solidFill>
              <a:effectLst/>
              <a:latin typeface="+mn-lt"/>
              <a:ea typeface="+mn-ea"/>
              <a:cs typeface="+mn-cs"/>
            </a:rPr>
            <a:t>wat de bestedingsdeadlines zijn, en waar je meer informatie kunt vinden over bestedingsvoorwaarden</a:t>
          </a:r>
          <a:r>
            <a:rPr lang="nl-NL" sz="1100" baseline="0">
              <a:solidFill>
                <a:schemeClr val="dk1"/>
              </a:solidFill>
              <a:effectLst/>
              <a:latin typeface="+mn-lt"/>
              <a:ea typeface="+mn-ea"/>
              <a:cs typeface="+mn-cs"/>
            </a:rPr>
            <a:t> en verantwoordingsverplichtingen. Het is een aanvulling op bestaande subsidiewijzers van o.a. NPLW, VNG en RVO.</a:t>
          </a:r>
          <a:endParaRPr lang="nl-NL">
            <a:effectLst/>
          </a:endParaRPr>
        </a:p>
        <a:p>
          <a:endParaRPr lang="nl-NL" sz="1100"/>
        </a:p>
        <a:p>
          <a:r>
            <a:rPr lang="nl-NL" sz="1100"/>
            <a:t>Dit</a:t>
          </a:r>
          <a:r>
            <a:rPr lang="nl-NL" sz="1100" baseline="0"/>
            <a:t> overzicht is aan verandering onderhevig en voor het laatst bijgewerkt op </a:t>
          </a:r>
          <a:r>
            <a:rPr lang="nl-NL" sz="1100" b="1" baseline="0">
              <a:solidFill>
                <a:srgbClr val="FF0000"/>
              </a:solidFill>
            </a:rPr>
            <a:t>25 juli 2024</a:t>
          </a:r>
          <a:r>
            <a:rPr lang="nl-NL" sz="1100" b="1" u="none" baseline="0">
              <a:solidFill>
                <a:sysClr val="windowText" lastClr="000000"/>
              </a:solidFill>
            </a:rPr>
            <a:t>.</a:t>
          </a:r>
          <a:r>
            <a:rPr lang="nl-NL" sz="1100" b="0" u="none" baseline="0">
              <a:solidFill>
                <a:srgbClr val="FF0000"/>
              </a:solidFill>
            </a:rPr>
            <a:t> </a:t>
          </a:r>
        </a:p>
        <a:p>
          <a:r>
            <a:rPr lang="nl-NL" sz="1100" b="0" u="sng" baseline="0"/>
            <a:t>Aan dit bestand kunnen geen rechten worden ontleend.</a:t>
          </a:r>
        </a:p>
        <a:p>
          <a:endParaRPr lang="nl-NL" sz="1100"/>
        </a:p>
        <a:p>
          <a:r>
            <a:rPr lang="nl-NL" sz="1100"/>
            <a:t>De belangrijkste geldstromen in de lokale isolatieaanpak voor </a:t>
          </a:r>
          <a:r>
            <a:rPr lang="nl-NL" sz="1100" baseline="0"/>
            <a:t>gemeenten </a:t>
          </a:r>
          <a:r>
            <a:rPr lang="nl-NL" sz="1100"/>
            <a:t>zijn:</a:t>
          </a:r>
        </a:p>
        <a:p>
          <a:r>
            <a:rPr lang="nl-NL" sz="1100" b="1"/>
            <a:t>1. SPUK Lokale aanpak isolatie  - 'SPUK LAI'</a:t>
          </a:r>
        </a:p>
        <a:p>
          <a:r>
            <a:rPr lang="nl-NL" sz="1100" b="1"/>
            <a:t>2. SPUK Energiearmoede - SPUK e-armoede'</a:t>
          </a:r>
        </a:p>
        <a:p>
          <a:r>
            <a:rPr lang="nl-NL" sz="1100" b="1"/>
            <a:t>3. SPUK Nationaal Programma Lokale Warmtetransitie - 'SPUK NPLW'</a:t>
          </a:r>
        </a:p>
        <a:p>
          <a:r>
            <a:rPr lang="nl-NL" sz="1100" b="1"/>
            <a:t>4. SPUK Natuurvriendelijk isoleren</a:t>
          </a:r>
        </a:p>
        <a:p>
          <a:r>
            <a:rPr lang="nl-NL" sz="1100" b="1"/>
            <a:t>5. De CDOKE-gelden voor apparaatskosten</a:t>
          </a:r>
        </a:p>
        <a:p>
          <a:endParaRPr lang="nl-NL" sz="1100"/>
        </a:p>
        <a:p>
          <a:r>
            <a:rPr lang="nl-NL" sz="1100"/>
            <a:t>Daarnaast, indien van toepassing, kunnen de volgende middelen deels worden toegevoegd</a:t>
          </a:r>
          <a:r>
            <a:rPr lang="nl-NL" sz="1100" baseline="0"/>
            <a:t> aan de lokale isolatieaanpak. Deze zijn </a:t>
          </a:r>
          <a:r>
            <a:rPr lang="nl-NL" sz="1100" u="sng" baseline="0"/>
            <a:t>niet opgenomen</a:t>
          </a:r>
          <a:r>
            <a:rPr lang="nl-NL" sz="1100" u="none" baseline="0"/>
            <a:t> i</a:t>
          </a:r>
          <a:r>
            <a:rPr lang="nl-NL" sz="1100" baseline="0"/>
            <a:t>n dit overzicht.</a:t>
          </a:r>
          <a:endParaRPr lang="nl-NL" sz="1100"/>
        </a:p>
        <a:p>
          <a:r>
            <a:rPr lang="nl-NL" sz="1100" b="1"/>
            <a:t>6. SPUK focusgebieden Nationaal Programma Lokale Veiligheid - 'SPUK</a:t>
          </a:r>
          <a:r>
            <a:rPr lang="nl-NL" sz="1100" b="1" baseline="0"/>
            <a:t> N</a:t>
          </a:r>
          <a:r>
            <a:rPr lang="nl-NL" sz="1100" b="1"/>
            <a:t>PLV'</a:t>
          </a:r>
        </a:p>
        <a:p>
          <a:r>
            <a:rPr lang="nl-NL" sz="1100" b="1" baseline="0"/>
            <a:t>7. Volkshuisvestingsfonds - regeling</a:t>
          </a:r>
          <a:r>
            <a:rPr lang="nl-NL" sz="1100" b="1" i="0">
              <a:solidFill>
                <a:schemeClr val="dk1"/>
              </a:solidFill>
              <a:effectLst/>
              <a:latin typeface="+mn-lt"/>
              <a:ea typeface="+mn-ea"/>
              <a:cs typeface="+mn-cs"/>
            </a:rPr>
            <a:t> Kansrijke Wijk voor 20 kwetsbare gebieden</a:t>
          </a:r>
          <a:endParaRPr lang="nl-NL" sz="1100" b="1" baseline="0"/>
        </a:p>
        <a:p>
          <a:endParaRPr lang="nl-NL" sz="1100"/>
        </a:p>
        <a:p>
          <a:r>
            <a:rPr lang="nl-NL" sz="1100"/>
            <a:t>Wil je weten hoeveel geld jouw gemeente beschikbaar heeft vanuit deze regelingen? </a:t>
          </a:r>
        </a:p>
        <a:p>
          <a:r>
            <a:rPr lang="nl-NL" sz="1100"/>
            <a:t>Vul je </a:t>
          </a:r>
          <a:r>
            <a:rPr lang="nl-NL" sz="1100" i="1"/>
            <a:t>gemeente-, provincie- en regionaam</a:t>
          </a:r>
          <a:r>
            <a:rPr lang="nl-NL" sz="1100"/>
            <a:t> hieronder in.</a:t>
          </a:r>
        </a:p>
        <a:p>
          <a:endParaRPr lang="nl-NL" sz="1100"/>
        </a:p>
        <a:p>
          <a:r>
            <a:rPr lang="nl-NL" sz="1100" b="1"/>
            <a:t>N.B.:</a:t>
          </a:r>
          <a:r>
            <a:rPr lang="nl-NL" sz="1100" b="1" baseline="0"/>
            <a:t> </a:t>
          </a:r>
          <a:r>
            <a:rPr lang="nl-NL" sz="1100" baseline="0"/>
            <a:t>uitkeringen uit de SPUK LAI en SPUK e-armoede aan bewoners zijn stapelbaar met de ISDE (voor grondgebonden woningen) of SVVE (voor appartementen). </a:t>
          </a:r>
          <a:br>
            <a:rPr lang="nl-NL" sz="1100" baseline="0"/>
          </a:br>
          <a:r>
            <a:rPr lang="nl-NL" sz="1100" baseline="0"/>
            <a:t>De ISDE kun je als gemeente aanvragen namens de bewoner.</a:t>
          </a:r>
        </a:p>
        <a:p>
          <a:pPr marL="0" marR="0" lvl="0" indent="0" defTabSz="914400" eaLnBrk="1" fontAlgn="auto" latinLnBrk="0" hangingPunct="1">
            <a:lnSpc>
              <a:spcPct val="100000"/>
            </a:lnSpc>
            <a:spcBef>
              <a:spcPts val="0"/>
            </a:spcBef>
            <a:spcAft>
              <a:spcPts val="0"/>
            </a:spcAft>
            <a:buClrTx/>
            <a:buSzTx/>
            <a:buFontTx/>
            <a:buNone/>
            <a:tabLst/>
            <a:defRPr/>
          </a:pPr>
          <a:r>
            <a:rPr lang="nl-NL" sz="1100" baseline="0"/>
            <a:t>Er zijn diverse andere subsidieregelingen die aangevraagd kunnen worden. Deze zijn niet opgenomen in dit overzicht. </a:t>
          </a:r>
        </a:p>
        <a:p>
          <a:pPr marL="0" marR="0" lvl="0" indent="0" defTabSz="914400" eaLnBrk="1" fontAlgn="auto" latinLnBrk="0" hangingPunct="1">
            <a:lnSpc>
              <a:spcPct val="100000"/>
            </a:lnSpc>
            <a:spcBef>
              <a:spcPts val="0"/>
            </a:spcBef>
            <a:spcAft>
              <a:spcPts val="0"/>
            </a:spcAft>
            <a:buClrTx/>
            <a:buSzTx/>
            <a:buFontTx/>
            <a:buNone/>
            <a:tabLst/>
            <a:defRPr/>
          </a:pPr>
          <a:r>
            <a:rPr lang="nl-NL" sz="1100" baseline="0"/>
            <a:t>- Voor een gezamenlijk renovatie/verduurzamingsproject biedt de SPOR een financieringsbron (link hiernaast). Daarnaast is er de</a:t>
          </a:r>
          <a:r>
            <a:rPr lang="nl-NL" sz="1100" b="1" baseline="0"/>
            <a:t> </a:t>
          </a:r>
          <a:r>
            <a:rPr lang="nl-NL" sz="1100" b="0" i="0">
              <a:solidFill>
                <a:schemeClr val="dk1"/>
              </a:solidFill>
              <a:effectLst/>
              <a:latin typeface="+mn-lt"/>
              <a:ea typeface="+mn-ea"/>
              <a:cs typeface="+mn-cs"/>
            </a:rPr>
            <a:t>Meerjarige Experimenten Effectieve Renovatiestromen (MEER,</a:t>
          </a:r>
          <a:r>
            <a:rPr lang="nl-NL" sz="1100" b="0" i="0" baseline="0">
              <a:solidFill>
                <a:schemeClr val="dk1"/>
              </a:solidFill>
              <a:effectLst/>
              <a:latin typeface="+mn-lt"/>
              <a:ea typeface="+mn-ea"/>
              <a:cs typeface="+mn-cs"/>
            </a:rPr>
            <a:t> zie hiernaast).</a:t>
          </a:r>
        </a:p>
        <a:p>
          <a:pPr marL="0" marR="0" lvl="0" indent="0" defTabSz="914400" eaLnBrk="1" fontAlgn="auto" latinLnBrk="0" hangingPunct="1">
            <a:lnSpc>
              <a:spcPct val="100000"/>
            </a:lnSpc>
            <a:spcBef>
              <a:spcPts val="0"/>
            </a:spcBef>
            <a:spcAft>
              <a:spcPts val="0"/>
            </a:spcAft>
            <a:buClrTx/>
            <a:buSzTx/>
            <a:buFontTx/>
            <a:buNone/>
            <a:tabLst/>
            <a:defRPr/>
          </a:pPr>
          <a:r>
            <a:rPr lang="nl-NL" sz="1100" b="0" i="0" baseline="0">
              <a:solidFill>
                <a:schemeClr val="dk1"/>
              </a:solidFill>
              <a:effectLst/>
              <a:latin typeface="+mn-lt"/>
              <a:ea typeface="+mn-ea"/>
              <a:cs typeface="+mn-cs"/>
            </a:rPr>
            <a:t>- Woningcorporaties kunnen aanspraak maken op de WIS (warmtenetteninvesteringssubsidie) en op de SAH (subsidie aardgasvrije huurwoningen).</a:t>
          </a:r>
          <a:endParaRPr lang="nl-NL" sz="1100" baseline="0"/>
        </a:p>
        <a:p>
          <a:pPr marL="0" marR="0" lvl="0" indent="0" defTabSz="914400" eaLnBrk="1" fontAlgn="auto" latinLnBrk="0" hangingPunct="1">
            <a:lnSpc>
              <a:spcPct val="100000"/>
            </a:lnSpc>
            <a:spcBef>
              <a:spcPts val="0"/>
            </a:spcBef>
            <a:spcAft>
              <a:spcPts val="0"/>
            </a:spcAft>
            <a:buClrTx/>
            <a:buSzTx/>
            <a:buFontTx/>
            <a:buNone/>
            <a:tabLst/>
            <a:defRPr/>
          </a:pPr>
          <a:r>
            <a:rPr lang="nl-NL" sz="1100" baseline="0"/>
            <a:t>- VvE's kunnen de SCE (subsidie coöperatieve energieopwekking) aanvragen</a:t>
          </a:r>
        </a:p>
        <a:p>
          <a:pPr marL="0" marR="0" lvl="0" indent="0" defTabSz="914400" eaLnBrk="1" fontAlgn="auto" latinLnBrk="0" hangingPunct="1">
            <a:lnSpc>
              <a:spcPct val="100000"/>
            </a:lnSpc>
            <a:spcBef>
              <a:spcPts val="0"/>
            </a:spcBef>
            <a:spcAft>
              <a:spcPts val="0"/>
            </a:spcAft>
            <a:buClrTx/>
            <a:buSzTx/>
            <a:buFontTx/>
            <a:buNone/>
            <a:tabLst/>
            <a:defRPr/>
          </a:pPr>
          <a:r>
            <a:rPr lang="nl-NL" sz="1100" baseline="0"/>
            <a:t>- </a:t>
          </a:r>
          <a:r>
            <a:rPr lang="nl-NL" sz="1100" b="0" i="0" baseline="0">
              <a:solidFill>
                <a:schemeClr val="dk1"/>
              </a:solidFill>
              <a:effectLst/>
              <a:latin typeface="+mn-lt"/>
              <a:ea typeface="+mn-ea"/>
              <a:cs typeface="+mn-cs"/>
            </a:rPr>
            <a:t>Voor specifieke doelgroepen zoals monumenten zijn er ook aparte regelingen beschikbaar. Deze zijn niet opgenomen in dit overzicht, maar een link naar verschillende andere relevante regelingen is opgenomen in het kader hier rechts.</a:t>
          </a:r>
          <a:endParaRPr lang="nl-N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nl-NL" sz="1100" baseline="0"/>
            <a:t>- Aanvullend zijn er (al dan niet toegekende) regionale subsidies, zoals het </a:t>
          </a:r>
          <a:r>
            <a:rPr lang="nl-NL" sz="1100" b="0" i="0" u="none" strike="noStrike">
              <a:solidFill>
                <a:sysClr val="windowText" lastClr="000000"/>
              </a:solidFill>
              <a:effectLst/>
              <a:latin typeface="+mn-lt"/>
              <a:ea typeface="+mn-ea"/>
              <a:cs typeface="+mn-cs"/>
            </a:rPr>
            <a:t>Energiebesparingsprogramma woningen </a:t>
          </a:r>
          <a:r>
            <a:rPr lang="nl-NL" sz="1100" b="0" i="0" u="none" strike="noStrike">
              <a:solidFill>
                <a:schemeClr val="dk1"/>
              </a:solidFill>
              <a:effectLst/>
              <a:latin typeface="+mn-lt"/>
              <a:ea typeface="+mn-ea"/>
              <a:cs typeface="+mn-cs"/>
            </a:rPr>
            <a:t>van de provincie Noord-Holland,</a:t>
          </a:r>
          <a:r>
            <a:rPr lang="nl-NL" sz="1100" b="0" i="0" u="none" strike="noStrike" baseline="0">
              <a:solidFill>
                <a:schemeClr val="dk1"/>
              </a:solidFill>
              <a:effectLst/>
              <a:latin typeface="+mn-lt"/>
              <a:ea typeface="+mn-ea"/>
              <a:cs typeface="+mn-cs"/>
            </a:rPr>
            <a:t> en andere initiatieven als het Rabo Coöperatief Isolatiebudget.</a:t>
          </a:r>
        </a:p>
        <a:p>
          <a:pPr marL="0" marR="0" lvl="0" indent="0" defTabSz="914400" eaLnBrk="1" fontAlgn="auto" latinLnBrk="0" hangingPunct="1">
            <a:lnSpc>
              <a:spcPct val="100000"/>
            </a:lnSpc>
            <a:spcBef>
              <a:spcPts val="0"/>
            </a:spcBef>
            <a:spcAft>
              <a:spcPts val="0"/>
            </a:spcAft>
            <a:buClrTx/>
            <a:buSzTx/>
            <a:buFontTx/>
            <a:buNone/>
            <a:tabLst/>
            <a:defRPr/>
          </a:pPr>
          <a:endParaRPr lang="nl-NL" sz="1100" b="0" i="0" u="none" strike="noStrike"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l-NL" sz="1100" b="1" i="0" u="none" strike="noStrike" baseline="0">
              <a:solidFill>
                <a:schemeClr val="dk1"/>
              </a:solidFill>
              <a:effectLst/>
              <a:latin typeface="+mn-lt"/>
              <a:ea typeface="+mn-ea"/>
              <a:cs typeface="+mn-cs"/>
            </a:rPr>
            <a:t>P.S.:</a:t>
          </a:r>
          <a:r>
            <a:rPr lang="nl-NL" sz="1100" b="0" i="0" u="none" strike="noStrike" baseline="0">
              <a:solidFill>
                <a:schemeClr val="dk1"/>
              </a:solidFill>
              <a:effectLst/>
              <a:latin typeface="+mn-lt"/>
              <a:ea typeface="+mn-ea"/>
              <a:cs typeface="+mn-cs"/>
            </a:rPr>
            <a:t> benieuwd naar een </a:t>
          </a:r>
          <a:r>
            <a:rPr lang="nl-NL" sz="1100" b="1" i="0" u="none" strike="noStrike" baseline="0">
              <a:solidFill>
                <a:schemeClr val="dk1"/>
              </a:solidFill>
              <a:effectLst/>
              <a:latin typeface="+mn-lt"/>
              <a:ea typeface="+mn-ea"/>
              <a:cs typeface="+mn-cs"/>
            </a:rPr>
            <a:t>subsidieoverzicht voor bewoners </a:t>
          </a:r>
          <a:r>
            <a:rPr lang="nl-NL" sz="1100" b="0" i="0" u="none" strike="noStrike" baseline="0">
              <a:solidFill>
                <a:schemeClr val="dk1"/>
              </a:solidFill>
              <a:effectLst/>
              <a:latin typeface="+mn-lt"/>
              <a:ea typeface="+mn-ea"/>
              <a:cs typeface="+mn-cs"/>
            </a:rPr>
            <a:t>i.p.v. een overzicht van geldstromen voor gemeenten? Kijk dan eens naar dit overzicht: </a:t>
          </a:r>
          <a:r>
            <a:rPr lang="nl-NL" sz="1100" b="1" i="0" u="none" strike="noStrike" baseline="0">
              <a:solidFill>
                <a:schemeClr val="dk1"/>
              </a:solidFill>
              <a:effectLst/>
              <a:latin typeface="+mn-lt"/>
              <a:ea typeface="+mn-ea"/>
              <a:cs typeface="+mn-cs"/>
            </a:rPr>
            <a:t>https://www.subzie.nl/</a:t>
          </a:r>
          <a:endParaRPr lang="nl-NL" sz="1100" b="1"/>
        </a:p>
      </xdr:txBody>
    </xdr:sp>
    <xdr:clientData/>
  </xdr:twoCellAnchor>
  <xdr:twoCellAnchor>
    <xdr:from>
      <xdr:col>7</xdr:col>
      <xdr:colOff>141913</xdr:colOff>
      <xdr:row>44</xdr:row>
      <xdr:rowOff>3</xdr:rowOff>
    </xdr:from>
    <xdr:to>
      <xdr:col>13</xdr:col>
      <xdr:colOff>180974</xdr:colOff>
      <xdr:row>64</xdr:row>
      <xdr:rowOff>149680</xdr:rowOff>
    </xdr:to>
    <xdr:sp macro="" textlink="">
      <xdr:nvSpPr>
        <xdr:cNvPr id="4" name="Tekstvak 3">
          <a:extLst>
            <a:ext uri="{FF2B5EF4-FFF2-40B4-BE49-F238E27FC236}">
              <a16:creationId xmlns:a16="http://schemas.microsoft.com/office/drawing/2014/main" id="{52ADEFA4-8798-4004-B079-84E7BBD6313B}"/>
            </a:ext>
          </a:extLst>
        </xdr:cNvPr>
        <xdr:cNvSpPr txBox="1"/>
      </xdr:nvSpPr>
      <xdr:spPr>
        <a:xfrm>
          <a:off x="14157270" y="8259539"/>
          <a:ext cx="10040311" cy="4762498"/>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800" b="1"/>
            <a:t>SPUK LAI</a:t>
          </a:r>
        </a:p>
        <a:p>
          <a:r>
            <a:rPr lang="nl-NL" sz="1100" b="1" u="none">
              <a:solidFill>
                <a:sysClr val="windowText" lastClr="000000"/>
              </a:solidFill>
            </a:rPr>
            <a:t>Bestedingsdeadline</a:t>
          </a:r>
          <a:r>
            <a:rPr lang="nl-NL" sz="1100" b="1" u="none" baseline="0">
              <a:solidFill>
                <a:sysClr val="windowText" lastClr="000000"/>
              </a:solidFill>
            </a:rPr>
            <a:t>s</a:t>
          </a:r>
        </a:p>
        <a:p>
          <a:r>
            <a:rPr lang="nl-NL" sz="1100" b="1" u="none" baseline="0">
              <a:solidFill>
                <a:sysClr val="windowText" lastClr="000000"/>
              </a:solidFill>
            </a:rPr>
            <a:t>- 1e tranche: 31-12-2026 </a:t>
          </a:r>
          <a:r>
            <a:rPr lang="nl-NL" sz="1100" b="0" u="none" baseline="0">
              <a:solidFill>
                <a:sysClr val="windowText" lastClr="000000"/>
              </a:solidFill>
            </a:rPr>
            <a:t>(aanvraag gesloten per 31-10-2023)</a:t>
          </a:r>
        </a:p>
        <a:p>
          <a:r>
            <a:rPr lang="nl-NL" sz="1100" b="1" u="none" baseline="0">
              <a:solidFill>
                <a:sysClr val="windowText" lastClr="000000"/>
              </a:solidFill>
            </a:rPr>
            <a:t>- 2e tranche: 31-12-2027 </a:t>
          </a:r>
          <a:r>
            <a:rPr lang="nl-NL" sz="1100" b="0" u="none" baseline="0">
              <a:solidFill>
                <a:sysClr val="windowText" lastClr="000000"/>
              </a:solidFill>
            </a:rPr>
            <a:t>(aanvraag indienen in 2024)</a:t>
          </a:r>
        </a:p>
        <a:p>
          <a:r>
            <a:rPr lang="nl-NL" sz="1100" b="1" u="none" baseline="0">
              <a:solidFill>
                <a:sysClr val="windowText" lastClr="000000"/>
              </a:solidFill>
            </a:rPr>
            <a:t>- 3e tranche: 31-12-2028 </a:t>
          </a:r>
          <a:r>
            <a:rPr lang="nl-NL" sz="1100" b="0" u="none" baseline="0">
              <a:solidFill>
                <a:sysClr val="windowText" lastClr="000000"/>
              </a:solidFill>
            </a:rPr>
            <a:t>(aanvraag indienen in 2025)</a:t>
          </a:r>
        </a:p>
        <a:p>
          <a:r>
            <a:rPr lang="nl-NL" sz="1100" b="0" i="1" u="none" baseline="0">
              <a:solidFill>
                <a:sysClr val="windowText" lastClr="000000"/>
              </a:solidFill>
            </a:rPr>
            <a:t>Behoudens uitstel, max. 3x1 jaar voor tranche 1 en 2x1jaar voor tranche 2 (en waarschijnlijk 3) </a:t>
          </a:r>
        </a:p>
        <a:p>
          <a:endParaRPr lang="nl-NL" sz="1100" b="0" i="1" u="none" baseline="0">
            <a:solidFill>
              <a:sysClr val="windowText" lastClr="000000"/>
            </a:solidFill>
          </a:endParaRPr>
        </a:p>
        <a:p>
          <a:r>
            <a:rPr lang="nl-NL" sz="1100" b="1" i="1" u="none" baseline="0">
              <a:solidFill>
                <a:sysClr val="windowText" lastClr="000000"/>
              </a:solidFill>
            </a:rPr>
            <a:t>Voorschot 2022</a:t>
          </a:r>
          <a:endParaRPr lang="nl-NL" sz="1100" b="1" i="0" u="none" baseline="0">
            <a:solidFill>
              <a:sysClr val="windowText" lastClr="000000"/>
            </a:solidFill>
          </a:endParaRPr>
        </a:p>
        <a:p>
          <a:r>
            <a:rPr lang="nl-NL" sz="1100" b="0" i="0" u="none" baseline="0">
              <a:solidFill>
                <a:sysClr val="windowText" lastClr="000000"/>
              </a:solidFill>
            </a:rPr>
            <a:t>Gemeenten hebben in 2022 een uitkering van de SPUK energiearmoede gehad inclusief een voorschot voor de SPUK LAI ('tranche 0'). Deze uitkering heeft iedere gemeente ontvangen, daar hoefde geen aanvraag voor gedaan te worden. Ook is hieraan is geen te isoleren aantal woningen gekoppeld. Met het voorjaarspakket Klimaat is er extra geld beschikbaar gekomen voor iedere woning in de lokale aanpak (330eu tot 1050eu extra, bovenop de oorspronkelijke 1460eu per woning). Zo ook voor de woningen waar de uitkering in 2022 voor bedoeld zijn. Deze extra middelen worden bij tranche 1, 2 en 3 uitgekeerd. </a:t>
          </a:r>
        </a:p>
        <a:p>
          <a:endParaRPr lang="nl-NL" sz="1100" b="0" i="1" u="none" baseline="0">
            <a:solidFill>
              <a:sysClr val="windowText" lastClr="000000"/>
            </a:solidFill>
          </a:endParaRPr>
        </a:p>
        <a:p>
          <a:endParaRPr lang="nl-NL" sz="1100" b="1" i="1" u="none" baseline="0">
            <a:solidFill>
              <a:sysClr val="windowText" lastClr="000000"/>
            </a:solidFill>
          </a:endParaRPr>
        </a:p>
        <a:p>
          <a:r>
            <a:rPr lang="nl-NL" sz="1100" b="1" i="1" u="none" baseline="0">
              <a:solidFill>
                <a:sysClr val="windowText" lastClr="000000"/>
              </a:solidFill>
            </a:rPr>
            <a:t>Ophoging middelen 1e tranche</a:t>
          </a:r>
        </a:p>
        <a:p>
          <a:r>
            <a:rPr lang="nl-NL" sz="1100" b="0" i="0" u="none" baseline="0">
              <a:solidFill>
                <a:sysClr val="windowText" lastClr="000000"/>
              </a:solidFill>
            </a:rPr>
            <a:t>Het totale beschikbare bedrag per gemeente voor de 1e tranche hang af van het aantal woningen waarvoor de gemeente de gelden heeft aangevraagd. Het overzicht laat alleen de totalen zien. Het daadwerkelijk aangevraagde bedrag kan dus afwijken.</a:t>
          </a:r>
        </a:p>
        <a:p>
          <a:pPr marL="0" marR="0" lvl="0" indent="0" defTabSz="914400" eaLnBrk="1" fontAlgn="auto" latinLnBrk="0" hangingPunct="1">
            <a:lnSpc>
              <a:spcPct val="100000"/>
            </a:lnSpc>
            <a:spcBef>
              <a:spcPts val="0"/>
            </a:spcBef>
            <a:spcAft>
              <a:spcPts val="0"/>
            </a:spcAft>
            <a:buClrTx/>
            <a:buSzTx/>
            <a:buFontTx/>
            <a:buNone/>
            <a:tabLst/>
            <a:defRPr/>
          </a:pPr>
          <a:r>
            <a:rPr lang="nl-NL" sz="1100" b="0" i="0" baseline="0">
              <a:solidFill>
                <a:schemeClr val="dk1"/>
              </a:solidFill>
              <a:effectLst/>
              <a:latin typeface="+mn-lt"/>
              <a:ea typeface="+mn-ea"/>
              <a:cs typeface="+mn-cs"/>
            </a:rPr>
            <a:t>De bedragen voor de 1e tranche zijn na de oorspronkelijke publicatie op 02-02-2023 tweemaal verhoogd:</a:t>
          </a:r>
          <a:endParaRPr lang="nl-NL" sz="1100" b="0" i="0" u="none" baseline="0">
            <a:solidFill>
              <a:sysClr val="windowText" lastClr="000000"/>
            </a:solidFill>
          </a:endParaRPr>
        </a:p>
        <a:p>
          <a:endParaRPr lang="nl-NL" sz="1100" b="0" i="0" u="none" baseline="0">
            <a:solidFill>
              <a:sysClr val="windowText" lastClr="000000"/>
            </a:solidFill>
          </a:endParaRPr>
        </a:p>
        <a:p>
          <a:r>
            <a:rPr lang="nl-NL" sz="1100" b="0" i="1" u="none" baseline="0">
              <a:solidFill>
                <a:sysClr val="windowText" lastClr="000000"/>
              </a:solidFill>
            </a:rPr>
            <a:t>1. Publicatie Staatscourant 06-07-2023</a:t>
          </a:r>
        </a:p>
        <a:p>
          <a:r>
            <a:rPr lang="nl-NL" sz="1100" b="0" i="0" u="none" baseline="0">
              <a:solidFill>
                <a:sysClr val="windowText" lastClr="000000"/>
              </a:solidFill>
            </a:rPr>
            <a:t>- I.p.v. 206 mln is er landelijk 306 mln beschikbaar gesteld voor de 1e tranche. Deze 100 mln is naar voren gehaald uit de 3e tranche. </a:t>
          </a:r>
        </a:p>
        <a:p>
          <a:r>
            <a:rPr lang="nl-NL" sz="1100" b="0" i="0" u="none" baseline="0">
              <a:solidFill>
                <a:sysClr val="windowText" lastClr="000000"/>
              </a:solidFill>
            </a:rPr>
            <a:t>- Gemeenten die al een aanvraag hadden ingediend, konden tot 31-10-23 een aanvraag voor de extra middelen indienen.</a:t>
          </a:r>
        </a:p>
        <a:p>
          <a:endParaRPr lang="nl-NL" sz="1100" b="0" i="0" u="none" baseline="0">
            <a:solidFill>
              <a:sysClr val="windowText" lastClr="000000"/>
            </a:solidFill>
          </a:endParaRPr>
        </a:p>
        <a:p>
          <a:r>
            <a:rPr lang="nl-NL" sz="1100" b="0" i="1" u="none" baseline="0">
              <a:solidFill>
                <a:sysClr val="windowText" lastClr="000000"/>
              </a:solidFill>
            </a:rPr>
            <a:t>2. Publicatie Staatscourant 22-11-2023</a:t>
          </a:r>
        </a:p>
        <a:p>
          <a:r>
            <a:rPr lang="nl-NL" sz="1100" b="0" i="0">
              <a:solidFill>
                <a:schemeClr val="dk1"/>
              </a:solidFill>
              <a:effectLst/>
              <a:latin typeface="+mn-lt"/>
              <a:ea typeface="+mn-ea"/>
              <a:cs typeface="+mn-cs"/>
            </a:rPr>
            <a:t>- Alle gemeenten krijgen minimaal 330 euro extra per woning in de lokale aanpak.</a:t>
          </a:r>
        </a:p>
        <a:p>
          <a:r>
            <a:rPr lang="nl-NL" sz="1100" b="0" i="0">
              <a:solidFill>
                <a:schemeClr val="dk1"/>
              </a:solidFill>
              <a:effectLst/>
              <a:latin typeface="+mn-lt"/>
              <a:ea typeface="+mn-ea"/>
              <a:cs typeface="+mn-cs"/>
            </a:rPr>
            <a:t>-</a:t>
          </a:r>
          <a:r>
            <a:rPr lang="nl-NL" sz="1100" b="0" i="0" baseline="0">
              <a:solidFill>
                <a:schemeClr val="dk1"/>
              </a:solidFill>
              <a:effectLst/>
              <a:latin typeface="+mn-lt"/>
              <a:ea typeface="+mn-ea"/>
              <a:cs typeface="+mn-cs"/>
            </a:rPr>
            <a:t> </a:t>
          </a:r>
          <a:r>
            <a:rPr lang="nl-NL" sz="1100" b="0" i="0">
              <a:solidFill>
                <a:schemeClr val="dk1"/>
              </a:solidFill>
              <a:effectLst/>
              <a:latin typeface="+mn-lt"/>
              <a:ea typeface="+mn-ea"/>
              <a:cs typeface="+mn-cs"/>
            </a:rPr>
            <a:t>Gemeenten in de grensregio’s en gemeenten met 20% of meer woningen in de lokale aanpak afgezet tegen het totaal aan koopwoningen in de gemeente (berekend op basis van cijfers van het CBS) krijgen 700 euro extra per woning in de lokale aanpak.</a:t>
          </a:r>
        </a:p>
        <a:p>
          <a:r>
            <a:rPr lang="nl-NL" sz="1100" b="0" i="0">
              <a:solidFill>
                <a:schemeClr val="dk1"/>
              </a:solidFill>
              <a:effectLst/>
              <a:latin typeface="+mn-lt"/>
              <a:ea typeface="+mn-ea"/>
              <a:cs typeface="+mn-cs"/>
            </a:rPr>
            <a:t>-</a:t>
          </a:r>
          <a:r>
            <a:rPr lang="nl-NL" sz="1100" b="0" i="0" baseline="0">
              <a:solidFill>
                <a:schemeClr val="dk1"/>
              </a:solidFill>
              <a:effectLst/>
              <a:latin typeface="+mn-lt"/>
              <a:ea typeface="+mn-ea"/>
              <a:cs typeface="+mn-cs"/>
            </a:rPr>
            <a:t> </a:t>
          </a:r>
          <a:r>
            <a:rPr lang="nl-NL" sz="1100" b="0" i="0">
              <a:solidFill>
                <a:schemeClr val="dk1"/>
              </a:solidFill>
              <a:effectLst/>
              <a:latin typeface="+mn-lt"/>
              <a:ea typeface="+mn-ea"/>
              <a:cs typeface="+mn-cs"/>
            </a:rPr>
            <a:t>Woningen in de lokale aanpak die in de stedelijke focusgebieden liggen krijgen 1.050 euro extra per woning in de lokale aanpak, waarbij het aandeel woningen in de stedelijke focusgebieden is berekend door het CBS.</a:t>
          </a:r>
        </a:p>
        <a:p>
          <a:r>
            <a:rPr lang="nl-NL" sz="1100" b="0" i="0">
              <a:solidFill>
                <a:schemeClr val="dk1"/>
              </a:solidFill>
              <a:effectLst/>
              <a:latin typeface="+mn-lt"/>
              <a:ea typeface="+mn-ea"/>
              <a:cs typeface="+mn-cs"/>
            </a:rPr>
            <a:t>Deze extra middelen zijn ook beschikbaar voor de woningen in tranche 2 en 3.</a:t>
          </a:r>
        </a:p>
        <a:p>
          <a:endParaRPr lang="nl-NL" sz="1100" b="0" i="0">
            <a:solidFill>
              <a:schemeClr val="dk1"/>
            </a:solidFill>
            <a:effectLst/>
            <a:latin typeface="+mn-lt"/>
            <a:ea typeface="+mn-ea"/>
            <a:cs typeface="+mn-cs"/>
          </a:endParaRPr>
        </a:p>
      </xdr:txBody>
    </xdr:sp>
    <xdr:clientData/>
  </xdr:twoCellAnchor>
  <xdr:twoCellAnchor>
    <xdr:from>
      <xdr:col>5</xdr:col>
      <xdr:colOff>247047</xdr:colOff>
      <xdr:row>101</xdr:row>
      <xdr:rowOff>4233</xdr:rowOff>
    </xdr:from>
    <xdr:to>
      <xdr:col>7</xdr:col>
      <xdr:colOff>343172</xdr:colOff>
      <xdr:row>110</xdr:row>
      <xdr:rowOff>10583</xdr:rowOff>
    </xdr:to>
    <xdr:sp macro="" textlink="">
      <xdr:nvSpPr>
        <xdr:cNvPr id="5" name="Tekstvak 4">
          <a:extLst>
            <a:ext uri="{FF2B5EF4-FFF2-40B4-BE49-F238E27FC236}">
              <a16:creationId xmlns:a16="http://schemas.microsoft.com/office/drawing/2014/main" id="{5AA0CE89-B422-4D98-A5D5-5D2717B7DD9D}"/>
            </a:ext>
          </a:extLst>
        </xdr:cNvPr>
        <xdr:cNvSpPr txBox="1"/>
      </xdr:nvSpPr>
      <xdr:spPr>
        <a:xfrm>
          <a:off x="10004880" y="25266650"/>
          <a:ext cx="4350625" cy="2810933"/>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800" b="1"/>
            <a:t>SPUK Energiearmoede</a:t>
          </a:r>
        </a:p>
        <a:p>
          <a:r>
            <a:rPr lang="nl-NL" sz="1100" b="1" i="0" u="none">
              <a:solidFill>
                <a:sysClr val="windowText" lastClr="000000"/>
              </a:solidFill>
            </a:rPr>
            <a:t>Bestedingsdeadline:</a:t>
          </a:r>
          <a:r>
            <a:rPr lang="nl-NL" sz="1100" b="1" i="0" u="none" baseline="0">
              <a:solidFill>
                <a:sysClr val="windowText" lastClr="000000"/>
              </a:solidFill>
            </a:rPr>
            <a:t> 31-12-2025</a:t>
          </a:r>
          <a:endParaRPr lang="nl-NL" sz="1100" b="1" i="0" u="none">
            <a:solidFill>
              <a:sysClr val="windowText" lastClr="000000"/>
            </a:solidFill>
          </a:endParaRPr>
        </a:p>
        <a:p>
          <a:r>
            <a:rPr lang="nl-NL" sz="1100" b="0" i="0" u="none">
              <a:solidFill>
                <a:sysClr val="windowText" lastClr="000000"/>
              </a:solidFill>
            </a:rPr>
            <a:t>- Gemeenten hebben in 2022 een gecombineerde</a:t>
          </a:r>
          <a:r>
            <a:rPr lang="nl-NL" sz="1100" b="0" i="0" u="none" baseline="0">
              <a:solidFill>
                <a:sysClr val="windowText" lastClr="000000"/>
              </a:solidFill>
            </a:rPr>
            <a:t> uitkering gekregen voor energiearmoede en een voorschot voor de SPUK LAI.</a:t>
          </a:r>
        </a:p>
        <a:p>
          <a:r>
            <a:rPr lang="nl-NL" sz="1100" b="0" i="0" u="none" baseline="0">
              <a:solidFill>
                <a:sysClr val="windowText" lastClr="000000"/>
              </a:solidFill>
            </a:rPr>
            <a:t>- Medio 2022 volgde een tweede uitkering.</a:t>
          </a:r>
        </a:p>
        <a:p>
          <a:r>
            <a:rPr lang="nl-NL" sz="1100" b="0" i="0" u="none" baseline="0">
              <a:solidFill>
                <a:sysClr val="windowText" lastClr="000000"/>
              </a:solidFill>
            </a:rPr>
            <a:t>- In 2023 vond een derde uitkering plaats. </a:t>
          </a:r>
          <a:endParaRPr lang="nl-NL" sz="1100" b="0" i="0" u="none">
            <a:solidFill>
              <a:sysClr val="windowText" lastClr="000000"/>
            </a:solidFill>
          </a:endParaRPr>
        </a:p>
      </xdr:txBody>
    </xdr:sp>
    <xdr:clientData/>
  </xdr:twoCellAnchor>
  <xdr:twoCellAnchor>
    <xdr:from>
      <xdr:col>5</xdr:col>
      <xdr:colOff>264583</xdr:colOff>
      <xdr:row>116</xdr:row>
      <xdr:rowOff>7409</xdr:rowOff>
    </xdr:from>
    <xdr:to>
      <xdr:col>7</xdr:col>
      <xdr:colOff>352425</xdr:colOff>
      <xdr:row>122</xdr:row>
      <xdr:rowOff>10583</xdr:rowOff>
    </xdr:to>
    <xdr:sp macro="" textlink="">
      <xdr:nvSpPr>
        <xdr:cNvPr id="6" name="Tekstvak 5">
          <a:extLst>
            <a:ext uri="{FF2B5EF4-FFF2-40B4-BE49-F238E27FC236}">
              <a16:creationId xmlns:a16="http://schemas.microsoft.com/office/drawing/2014/main" id="{C9B11867-B67F-46DA-B929-393B50DC8875}"/>
            </a:ext>
          </a:extLst>
        </xdr:cNvPr>
        <xdr:cNvSpPr txBox="1"/>
      </xdr:nvSpPr>
      <xdr:spPr>
        <a:xfrm>
          <a:off x="9630833" y="11818409"/>
          <a:ext cx="4342342" cy="2289174"/>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800" b="1"/>
            <a:t>SPUK Natuurvriendelijk</a:t>
          </a:r>
          <a:r>
            <a:rPr lang="nl-NL" sz="1800" b="1" baseline="0"/>
            <a:t> isoleren</a:t>
          </a:r>
          <a:endParaRPr lang="nl-NL" sz="1800" b="1"/>
        </a:p>
        <a:p>
          <a:r>
            <a:rPr lang="nl-NL" sz="1100" b="1" i="0" u="none">
              <a:solidFill>
                <a:sysClr val="windowText" lastClr="000000"/>
              </a:solidFill>
            </a:rPr>
            <a:t>Bestedingsdeadline:</a:t>
          </a:r>
          <a:r>
            <a:rPr lang="nl-NL" sz="1100" b="1" i="0" u="none" baseline="0">
              <a:solidFill>
                <a:sysClr val="windowText" lastClr="000000"/>
              </a:solidFill>
            </a:rPr>
            <a:t> 31-12-2027 (1e tranche)</a:t>
          </a:r>
          <a:endParaRPr lang="nl-NL" sz="1100" b="1" i="0" u="none">
            <a:solidFill>
              <a:sysClr val="windowText" lastClr="000000"/>
            </a:solidFill>
          </a:endParaRPr>
        </a:p>
        <a:p>
          <a:r>
            <a:rPr lang="nl-NL" sz="1100" b="0" i="0" u="none">
              <a:solidFill>
                <a:sysClr val="windowText" lastClr="000000"/>
              </a:solidFill>
            </a:rPr>
            <a:t>- In de Verzamelbrief verduurzaming gebouwde</a:t>
          </a:r>
          <a:r>
            <a:rPr lang="nl-NL" sz="1100" b="0" i="0" u="none" baseline="0">
              <a:solidFill>
                <a:sysClr val="windowText" lastClr="000000"/>
              </a:solidFill>
            </a:rPr>
            <a:t> omgeving (d.d. 28-5-2024) is aangekondigd dat </a:t>
          </a:r>
          <a:r>
            <a:rPr lang="nl-NL" sz="1100" b="0" i="0" u="none">
              <a:solidFill>
                <a:sysClr val="windowText" lastClr="000000"/>
              </a:solidFill>
            </a:rPr>
            <a:t>eind 2024</a:t>
          </a:r>
          <a:r>
            <a:rPr lang="nl-NL" sz="1100" b="0" i="0" u="none" baseline="0">
              <a:solidFill>
                <a:sysClr val="windowText" lastClr="000000"/>
              </a:solidFill>
            </a:rPr>
            <a:t> een </a:t>
          </a:r>
          <a:r>
            <a:rPr lang="nl-NL" sz="1100" b="1" i="0" u="none" baseline="0">
              <a:solidFill>
                <a:sysClr val="windowText" lastClr="000000"/>
              </a:solidFill>
            </a:rPr>
            <a:t>tweede uitkering</a:t>
          </a:r>
          <a:r>
            <a:rPr lang="nl-NL" sz="1100" b="0" i="0" u="none" baseline="0">
              <a:solidFill>
                <a:sysClr val="windowText" lastClr="000000"/>
              </a:solidFill>
            </a:rPr>
            <a:t> van de SPUK Natuurvriendelijk isoleren volgt. De bedragen hiervoor zijn op dit moment nog niet bekend.</a:t>
          </a:r>
        </a:p>
        <a:p>
          <a:endParaRPr lang="nl-NL" sz="1100" b="0" i="0" u="none">
            <a:solidFill>
              <a:srgbClr val="FF0000"/>
            </a:solidFill>
          </a:endParaRPr>
        </a:p>
      </xdr:txBody>
    </xdr:sp>
    <xdr:clientData/>
  </xdr:twoCellAnchor>
  <xdr:twoCellAnchor>
    <xdr:from>
      <xdr:col>8</xdr:col>
      <xdr:colOff>286807</xdr:colOff>
      <xdr:row>124</xdr:row>
      <xdr:rowOff>1</xdr:rowOff>
    </xdr:from>
    <xdr:to>
      <xdr:col>12</xdr:col>
      <xdr:colOff>96307</xdr:colOff>
      <xdr:row>134</xdr:row>
      <xdr:rowOff>0</xdr:rowOff>
    </xdr:to>
    <xdr:sp macro="" textlink="">
      <xdr:nvSpPr>
        <xdr:cNvPr id="7" name="Tekstvak 6">
          <a:extLst>
            <a:ext uri="{FF2B5EF4-FFF2-40B4-BE49-F238E27FC236}">
              <a16:creationId xmlns:a16="http://schemas.microsoft.com/office/drawing/2014/main" id="{BAE7F2E2-421C-4D65-BEEA-CA62F8572363}"/>
            </a:ext>
          </a:extLst>
        </xdr:cNvPr>
        <xdr:cNvSpPr txBox="1"/>
      </xdr:nvSpPr>
      <xdr:spPr>
        <a:xfrm>
          <a:off x="15886640" y="14456834"/>
          <a:ext cx="4339167" cy="2370666"/>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800" b="1"/>
            <a:t>SPUK NPLW</a:t>
          </a:r>
        </a:p>
        <a:p>
          <a:r>
            <a:rPr lang="nl-NL" sz="1100" b="1" i="0" u="none">
              <a:solidFill>
                <a:sysClr val="windowText" lastClr="000000"/>
              </a:solidFill>
            </a:rPr>
            <a:t>Bestedingsdeadline 1e uitkering:</a:t>
          </a:r>
          <a:r>
            <a:rPr lang="nl-NL" sz="1100" b="1" i="0" u="none" baseline="0">
              <a:solidFill>
                <a:sysClr val="windowText" lastClr="000000"/>
              </a:solidFill>
            </a:rPr>
            <a:t> 01-01-2027</a:t>
          </a:r>
        </a:p>
        <a:p>
          <a:endParaRPr lang="nl-NL" sz="1100" b="0" i="0" u="none" baseline="0">
            <a:solidFill>
              <a:sysClr val="windowText" lastClr="000000"/>
            </a:solidFill>
          </a:endParaRPr>
        </a:p>
        <a:p>
          <a:r>
            <a:rPr lang="nl-NL" sz="1100" b="0" i="0">
              <a:solidFill>
                <a:schemeClr val="dk1"/>
              </a:solidFill>
              <a:effectLst/>
              <a:latin typeface="+mn-lt"/>
              <a:ea typeface="+mn-ea"/>
              <a:cs typeface="+mn-cs"/>
            </a:rPr>
            <a:t>Een aanvraag voor een specifieke uitkering kan eenmaal per kalenderjaar per regio worden ingediend vanaf 1 juli 2023 tot en met 1 juli 2025.</a:t>
          </a:r>
        </a:p>
        <a:p>
          <a:endParaRPr lang="nl-NL" sz="1100" b="0" i="0" u="none" baseline="0">
            <a:solidFill>
              <a:schemeClr val="dk1"/>
            </a:solidFill>
            <a:effectLst/>
            <a:latin typeface="+mn-lt"/>
            <a:ea typeface="+mn-ea"/>
            <a:cs typeface="+mn-cs"/>
          </a:endParaRPr>
        </a:p>
        <a:p>
          <a:r>
            <a:rPr lang="nl-NL" sz="1100" b="0" i="0" u="none" baseline="0">
              <a:solidFill>
                <a:schemeClr val="dk1"/>
              </a:solidFill>
              <a:effectLst/>
              <a:latin typeface="+mn-lt"/>
              <a:ea typeface="+mn-ea"/>
              <a:cs typeface="+mn-cs"/>
            </a:rPr>
            <a:t>Het verschilt per regio waarvoor de middelen worden ingezet. Dit kun je navragen bij de RES/RSW-coördinator van jouw regio.</a:t>
          </a:r>
          <a:endParaRPr lang="nl-NL" sz="1100" b="0" i="0" u="none" baseline="0">
            <a:solidFill>
              <a:sysClr val="windowText" lastClr="000000"/>
            </a:solidFill>
          </a:endParaRPr>
        </a:p>
        <a:p>
          <a:endParaRPr lang="nl-NL" sz="1100" b="0" i="0" u="none">
            <a:solidFill>
              <a:sysClr val="windowText" lastClr="000000"/>
            </a:solidFill>
          </a:endParaRPr>
        </a:p>
        <a:p>
          <a:endParaRPr lang="nl-NL" sz="1100" b="0" i="1" u="none">
            <a:solidFill>
              <a:sysClr val="windowText" lastClr="000000"/>
            </a:solidFill>
          </a:endParaRPr>
        </a:p>
      </xdr:txBody>
    </xdr:sp>
    <xdr:clientData/>
  </xdr:twoCellAnchor>
  <xdr:twoCellAnchor>
    <xdr:from>
      <xdr:col>7</xdr:col>
      <xdr:colOff>579531</xdr:colOff>
      <xdr:row>2</xdr:row>
      <xdr:rowOff>25587</xdr:rowOff>
    </xdr:from>
    <xdr:to>
      <xdr:col>13</xdr:col>
      <xdr:colOff>469490</xdr:colOff>
      <xdr:row>34</xdr:row>
      <xdr:rowOff>89647</xdr:rowOff>
    </xdr:to>
    <xdr:sp macro="" textlink="">
      <xdr:nvSpPr>
        <xdr:cNvPr id="3" name="Tekstvak 2">
          <a:extLst>
            <a:ext uri="{FF2B5EF4-FFF2-40B4-BE49-F238E27FC236}">
              <a16:creationId xmlns:a16="http://schemas.microsoft.com/office/drawing/2014/main" id="{434D68CF-BF77-452C-ACE3-705859C44778}"/>
            </a:ext>
          </a:extLst>
        </xdr:cNvPr>
        <xdr:cNvSpPr txBox="1"/>
      </xdr:nvSpPr>
      <xdr:spPr>
        <a:xfrm>
          <a:off x="14598090" y="384175"/>
          <a:ext cx="9919224" cy="5801472"/>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800" b="1"/>
            <a:t>Links overige subsidies en regelingen</a:t>
          </a:r>
        </a:p>
        <a:p>
          <a:endParaRPr lang="nl-NL" sz="1800" b="1"/>
        </a:p>
        <a:p>
          <a:r>
            <a:rPr lang="nl-NL" sz="1400" b="1"/>
            <a:t>Andere subsidieoverzichten</a:t>
          </a:r>
        </a:p>
        <a:p>
          <a:pPr marL="0" marR="0" lvl="0" indent="0" defTabSz="914400" eaLnBrk="1" fontAlgn="auto" latinLnBrk="0" hangingPunct="1">
            <a:lnSpc>
              <a:spcPct val="100000"/>
            </a:lnSpc>
            <a:spcBef>
              <a:spcPts val="0"/>
            </a:spcBef>
            <a:spcAft>
              <a:spcPts val="0"/>
            </a:spcAft>
            <a:buClrTx/>
            <a:buSzTx/>
            <a:buFontTx/>
            <a:buNone/>
            <a:tabLst/>
            <a:defRPr/>
          </a:pPr>
          <a:r>
            <a:rPr lang="nl-NL" sz="1100" i="0" baseline="0">
              <a:solidFill>
                <a:schemeClr val="dk1"/>
              </a:solidFill>
              <a:effectLst/>
              <a:latin typeface="+mn-lt"/>
              <a:ea typeface="+mn-ea"/>
              <a:cs typeface="+mn-cs"/>
            </a:rPr>
            <a:t>- Overzicht NPLW: </a:t>
          </a:r>
          <a:r>
            <a:rPr lang="nl-NL" sz="1100" u="sng" baseline="0">
              <a:solidFill>
                <a:schemeClr val="accent1"/>
              </a:solidFill>
              <a:effectLst/>
              <a:latin typeface="+mn-lt"/>
              <a:ea typeface="+mn-ea"/>
              <a:cs typeface="+mn-cs"/>
            </a:rPr>
            <a:t>https://nplw.nl/financiering/subsidies+en+regelingen/default.aspx</a:t>
          </a:r>
        </a:p>
        <a:p>
          <a:pPr marL="0" marR="0" lvl="0" indent="0" defTabSz="914400" eaLnBrk="1" fontAlgn="auto" latinLnBrk="0" hangingPunct="1">
            <a:lnSpc>
              <a:spcPct val="100000"/>
            </a:lnSpc>
            <a:spcBef>
              <a:spcPts val="0"/>
            </a:spcBef>
            <a:spcAft>
              <a:spcPts val="0"/>
            </a:spcAft>
            <a:buClrTx/>
            <a:buSzTx/>
            <a:buFontTx/>
            <a:buNone/>
            <a:tabLst/>
            <a:defRPr/>
          </a:pPr>
          <a:r>
            <a:rPr lang="nl-NL" sz="1100" u="none" baseline="0">
              <a:solidFill>
                <a:sysClr val="windowText" lastClr="000000"/>
              </a:solidFill>
              <a:effectLst/>
              <a:latin typeface="+mn-lt"/>
              <a:ea typeface="+mn-ea"/>
              <a:cs typeface="+mn-cs"/>
            </a:rPr>
            <a:t>- Subsidie- en financieringswijzer RVO: </a:t>
          </a:r>
          <a:r>
            <a:rPr lang="nl-NL" sz="1100" u="sng" baseline="0">
              <a:solidFill>
                <a:schemeClr val="accent1"/>
              </a:solidFill>
              <a:effectLst/>
              <a:latin typeface="+mn-lt"/>
              <a:ea typeface="+mn-ea"/>
              <a:cs typeface="+mn-cs"/>
            </a:rPr>
            <a:t>https://www.rvo.nl/subsidies-financiering</a:t>
          </a:r>
          <a:r>
            <a:rPr lang="nl-NL" sz="1100" u="none" baseline="0">
              <a:solidFill>
                <a:sysClr val="windowText" lastClr="000000"/>
              </a:solidFill>
              <a:effectLst/>
              <a:latin typeface="+mn-lt"/>
              <a:ea typeface="+mn-ea"/>
              <a:cs typeface="+mn-cs"/>
            </a:rPr>
            <a:t> </a:t>
          </a:r>
          <a:endParaRPr lang="nl-NL" sz="1100" u="none">
            <a:solidFill>
              <a:sysClr val="windowText" lastClr="000000"/>
            </a:solidFill>
            <a:effectLst/>
            <a:latin typeface="+mn-lt"/>
          </a:endParaRPr>
        </a:p>
        <a:p>
          <a:pPr marL="0" marR="0" lvl="0" indent="0" defTabSz="914400" eaLnBrk="1" fontAlgn="auto" latinLnBrk="0" hangingPunct="1">
            <a:lnSpc>
              <a:spcPct val="100000"/>
            </a:lnSpc>
            <a:spcBef>
              <a:spcPts val="0"/>
            </a:spcBef>
            <a:spcAft>
              <a:spcPts val="0"/>
            </a:spcAft>
            <a:buClrTx/>
            <a:buSzTx/>
            <a:buFontTx/>
            <a:buNone/>
            <a:tabLst/>
            <a:defRPr/>
          </a:pPr>
          <a:r>
            <a:rPr lang="nl-NL" sz="1100" baseline="0">
              <a:solidFill>
                <a:schemeClr val="dk1"/>
              </a:solidFill>
              <a:effectLst/>
              <a:latin typeface="+mn-lt"/>
              <a:ea typeface="+mn-ea"/>
              <a:cs typeface="+mn-cs"/>
            </a:rPr>
            <a:t>- Overzicht regelingen financiering energietransitie VNG: </a:t>
          </a:r>
          <a:r>
            <a:rPr lang="nl-NL" sz="1100" u="sng" baseline="0">
              <a:solidFill>
                <a:schemeClr val="accent1"/>
              </a:solidFill>
              <a:effectLst/>
              <a:latin typeface="+mn-lt"/>
              <a:ea typeface="+mn-ea"/>
              <a:cs typeface="+mn-cs"/>
            </a:rPr>
            <a:t>https://vng.nl/publicaties/overzicht-regelingen-financiering-energietransitie</a:t>
          </a:r>
          <a:endParaRPr lang="nl-NL" sz="1800" b="1">
            <a:solidFill>
              <a:schemeClr val="accent1"/>
            </a:solidFill>
          </a:endParaRPr>
        </a:p>
        <a:p>
          <a:endParaRPr lang="nl-NL" sz="1400" b="1"/>
        </a:p>
        <a:p>
          <a:r>
            <a:rPr lang="nl-NL" sz="1400" b="1"/>
            <a:t>Complementaire</a:t>
          </a:r>
          <a:r>
            <a:rPr lang="nl-NL" sz="1400" b="1" baseline="0"/>
            <a:t> regelingen </a:t>
          </a:r>
          <a:br>
            <a:rPr lang="nl-NL" sz="1400" b="1" baseline="0"/>
          </a:br>
          <a:r>
            <a:rPr lang="nl-NL" sz="1400" b="1" baseline="0"/>
            <a:t>(woningen, geen u-bouw/maatschappelijk vastgoed)</a:t>
          </a:r>
          <a:endParaRPr lang="nl-NL" sz="1400" b="1"/>
        </a:p>
        <a:p>
          <a:r>
            <a:rPr lang="nl-NL" sz="1100" b="0"/>
            <a:t>- ISDE: </a:t>
          </a:r>
          <a:r>
            <a:rPr lang="nl-NL" sz="1100" b="0" u="sng">
              <a:solidFill>
                <a:schemeClr val="accent1"/>
              </a:solidFill>
            </a:rPr>
            <a:t>https://www.rvo.nl/subsidies-financiering/isde/woningeigenaren</a:t>
          </a:r>
        </a:p>
        <a:p>
          <a:r>
            <a:rPr lang="nl-NL" sz="1100" b="0"/>
            <a:t>- SVVE: </a:t>
          </a:r>
          <a:r>
            <a:rPr lang="nl-NL" sz="1100" b="0" u="sng">
              <a:solidFill>
                <a:schemeClr val="accent1"/>
              </a:solidFill>
            </a:rPr>
            <a:t>https://www.rvo.nl/subsidies-financiering/svve</a:t>
          </a:r>
        </a:p>
        <a:p>
          <a:r>
            <a:rPr lang="nl-NL" sz="1100" b="0"/>
            <a:t>- SCE: </a:t>
          </a:r>
          <a:r>
            <a:rPr lang="nl-NL" sz="1100" b="0" u="sng">
              <a:solidFill>
                <a:schemeClr val="accent1"/>
              </a:solidFill>
            </a:rPr>
            <a:t>https://www.rvo.nl/subsidies-financiering/sce</a:t>
          </a:r>
          <a:r>
            <a:rPr lang="nl-NL" sz="1100" b="0" u="none">
              <a:solidFill>
                <a:sysClr val="windowText" lastClr="000000"/>
              </a:solidFill>
            </a:rPr>
            <a:t> </a:t>
          </a:r>
        </a:p>
        <a:p>
          <a:r>
            <a:rPr lang="nl-NL" sz="1100" b="0" u="none">
              <a:solidFill>
                <a:sysClr val="windowText" lastClr="000000"/>
              </a:solidFill>
            </a:rPr>
            <a:t>- SAH: </a:t>
          </a:r>
          <a:r>
            <a:rPr lang="nl-NL" sz="1100" b="0" u="sng">
              <a:solidFill>
                <a:schemeClr val="accent1"/>
              </a:solidFill>
            </a:rPr>
            <a:t>https://www.rvo.nl/subsidies-financiering/sah</a:t>
          </a:r>
        </a:p>
        <a:p>
          <a:r>
            <a:rPr lang="nl-NL" sz="1100" b="0" u="none">
              <a:solidFill>
                <a:sysClr val="windowText" lastClr="000000"/>
              </a:solidFill>
            </a:rPr>
            <a:t>- WIS: </a:t>
          </a:r>
          <a:r>
            <a:rPr lang="nl-NL" sz="1100" b="0" u="sng">
              <a:solidFill>
                <a:schemeClr val="accent1"/>
              </a:solidFill>
            </a:rPr>
            <a:t>https://www.rvo.nl/subsidies-financiering/wis</a:t>
          </a:r>
        </a:p>
        <a:p>
          <a:r>
            <a:rPr lang="nl-NL" sz="1100" b="0"/>
            <a:t>- Volkshuisvestingsfonds: </a:t>
          </a:r>
          <a:r>
            <a:rPr lang="nl-NL" sz="1100" b="0" u="sng">
              <a:solidFill>
                <a:schemeClr val="accent1"/>
              </a:solidFill>
            </a:rPr>
            <a:t>https://www.volkshuisvestingnederland.nl/onderwerpen/volkshuisvestingsfonds</a:t>
          </a:r>
        </a:p>
        <a:p>
          <a:r>
            <a:rPr lang="nl-NL" sz="1100" b="1"/>
            <a:t>- </a:t>
          </a:r>
          <a:r>
            <a:rPr lang="nl-NL" sz="1100" b="0"/>
            <a:t>SPOR:</a:t>
          </a:r>
          <a:r>
            <a:rPr lang="nl-NL" sz="1100" b="1"/>
            <a:t> </a:t>
          </a:r>
          <a:r>
            <a:rPr lang="nl-NL" sz="1100" b="0" u="sng">
              <a:solidFill>
                <a:schemeClr val="accent1"/>
              </a:solidFill>
            </a:rPr>
            <a:t>https://www.rvo.nl/subsidies-financiering/spor</a:t>
          </a:r>
          <a:endParaRPr lang="nl-NL" sz="1100" b="0" u="none" baseline="0">
            <a:solidFill>
              <a:sysClr val="windowText" lastClr="000000"/>
            </a:solidFill>
          </a:endParaRPr>
        </a:p>
        <a:p>
          <a:r>
            <a:rPr lang="nl-NL" sz="1100" b="0" u="none" baseline="0">
              <a:solidFill>
                <a:sysClr val="windowText" lastClr="000000"/>
              </a:solidFill>
            </a:rPr>
            <a:t>- MEER: </a:t>
          </a:r>
          <a:r>
            <a:rPr lang="nl-NL" sz="1100" b="0" u="sng" baseline="0">
              <a:solidFill>
                <a:schemeClr val="accent1"/>
              </a:solidFill>
            </a:rPr>
            <a:t>https://verbouwstromen.nu/meer/</a:t>
          </a:r>
          <a:endParaRPr lang="nl-NL" sz="1100" b="0" u="sng">
            <a:solidFill>
              <a:schemeClr val="accent1"/>
            </a:solidFill>
          </a:endParaRPr>
        </a:p>
        <a:p>
          <a:r>
            <a:rPr lang="nl-NL" sz="1100" b="0" u="none" baseline="0"/>
            <a:t>- Rabo Coöperatief Isolatiebudget: </a:t>
          </a:r>
          <a:r>
            <a:rPr lang="nl-NL" sz="1100" b="0" u="sng" baseline="0">
              <a:solidFill>
                <a:schemeClr val="accent1"/>
              </a:solidFill>
            </a:rPr>
            <a:t>https://www.rabobank.nl/particulieren/hypotheek/duurzaam-wonen/isolatiebudget</a:t>
          </a:r>
          <a:endParaRPr lang="nl-NL" sz="1100" b="0" u="sng">
            <a:solidFill>
              <a:schemeClr val="accent1"/>
            </a:solidFill>
          </a:endParaRPr>
        </a:p>
        <a:p>
          <a:pPr marL="0" marR="0" lvl="0" indent="0" defTabSz="914400" eaLnBrk="1" fontAlgn="auto" latinLnBrk="0" hangingPunct="1">
            <a:lnSpc>
              <a:spcPct val="100000"/>
            </a:lnSpc>
            <a:spcBef>
              <a:spcPts val="0"/>
            </a:spcBef>
            <a:spcAft>
              <a:spcPts val="0"/>
            </a:spcAft>
            <a:buClrTx/>
            <a:buSzTx/>
            <a:buFontTx/>
            <a:buNone/>
            <a:tabLst/>
            <a:defRPr/>
          </a:pPr>
          <a:r>
            <a:rPr lang="nl-NL" sz="1100"/>
            <a:t>- Regelingen monumenten:</a:t>
          </a:r>
          <a:r>
            <a:rPr lang="nl-NL" sz="1100" baseline="0"/>
            <a:t> </a:t>
          </a:r>
          <a:r>
            <a:rPr lang="nl-NL" sz="1100" u="sng" baseline="0">
              <a:solidFill>
                <a:schemeClr val="accent1"/>
              </a:solidFill>
            </a:rPr>
            <a:t>https://www.monumenten.nl/ontzorgingsprogramma-verduurzaming-monumenten</a:t>
          </a:r>
          <a:r>
            <a:rPr lang="nl-NL" sz="1100" u="none" baseline="0">
              <a:solidFill>
                <a:sysClr val="windowText" lastClr="000000"/>
              </a:solidFill>
            </a:rPr>
            <a:t>; </a:t>
          </a:r>
          <a:r>
            <a:rPr lang="nl-NL" sz="1100" u="sng" baseline="0">
              <a:solidFill>
                <a:schemeClr val="accent1"/>
              </a:solidFill>
            </a:rPr>
            <a:t>https://www.restauratiefonds.nl/particulier/financieren/alle-financieringen</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hyperlink" Target="https://zoek.officielebekendmakingen.nl/kst-35925-VII-50.html"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zoek.officielebekendmakingen.nl/kst-36120-VII-2.html" TargetMode="External"/></Relationships>
</file>

<file path=xl/worksheets/_rels/sheet15.xml.rels><?xml version="1.0" encoding="UTF-8" standalone="yes"?>
<Relationships xmlns="http://schemas.openxmlformats.org/package/2006/relationships"><Relationship Id="rId1" Type="http://schemas.openxmlformats.org/officeDocument/2006/relationships/hyperlink" Target="https://zoek.officielebekendmakingen.nl/stcrt-2023-32727.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regioatlas.nl/samenwerkingen/samenwerkingen_item/t/staphorst" TargetMode="External"/><Relationship Id="rId3" Type="http://schemas.openxmlformats.org/officeDocument/2006/relationships/hyperlink" Target="https://www.regioatlas.nl/samenwerkingen/samenwerkingen_item/t/hardenberg" TargetMode="External"/><Relationship Id="rId7" Type="http://schemas.openxmlformats.org/officeDocument/2006/relationships/hyperlink" Target="https://www.regioatlas.nl/samenwerkingen/samenwerkingen_item/t/raalte" TargetMode="External"/><Relationship Id="rId2" Type="http://schemas.openxmlformats.org/officeDocument/2006/relationships/hyperlink" Target="https://www.regioatlas.nl/samenwerkingen/samenwerkingen_item/t/deventer" TargetMode="External"/><Relationship Id="rId1" Type="http://schemas.openxmlformats.org/officeDocument/2006/relationships/hyperlink" Target="https://www.regioatlas.nl/samenwerkingen/samenwerkingen_item/t/dalfsen" TargetMode="External"/><Relationship Id="rId6" Type="http://schemas.openxmlformats.org/officeDocument/2006/relationships/hyperlink" Target="https://www.regioatlas.nl/samenwerkingen/samenwerkingen_item/t/ommen" TargetMode="External"/><Relationship Id="rId11" Type="http://schemas.openxmlformats.org/officeDocument/2006/relationships/hyperlink" Target="https://www.regioatlas.nl/samenwerkingen/samenwerkingen_item/t/zwolle" TargetMode="External"/><Relationship Id="rId5" Type="http://schemas.openxmlformats.org/officeDocument/2006/relationships/hyperlink" Target="https://www.regioatlas.nl/samenwerkingen/samenwerkingen_item/t/olst_wijhe" TargetMode="External"/><Relationship Id="rId10" Type="http://schemas.openxmlformats.org/officeDocument/2006/relationships/hyperlink" Target="https://www.regioatlas.nl/samenwerkingen/samenwerkingen_item/t/zwartewaterland" TargetMode="External"/><Relationship Id="rId4" Type="http://schemas.openxmlformats.org/officeDocument/2006/relationships/hyperlink" Target="https://www.regioatlas.nl/samenwerkingen/samenwerkingen_item/t/kampen" TargetMode="External"/><Relationship Id="rId9" Type="http://schemas.openxmlformats.org/officeDocument/2006/relationships/hyperlink" Target="https://www.regioatlas.nl/samenwerkingen/samenwerkingen_item/t/steenwijkerland" TargetMode="External"/></Relationships>
</file>

<file path=xl/worksheets/_rels/sheet6.xml.rels><?xml version="1.0" encoding="UTF-8" standalone="yes"?>
<Relationships xmlns="http://schemas.openxmlformats.org/package/2006/relationships"><Relationship Id="rId2" Type="http://schemas.openxmlformats.org/officeDocument/2006/relationships/hyperlink" Target="https://zoek.officielebekendmakingen.nl/stcrt-2023-3877.html" TargetMode="External"/><Relationship Id="rId1" Type="http://schemas.openxmlformats.org/officeDocument/2006/relationships/hyperlink" Target="https://zoek.officielebekendmakingen.nl/stcrt-2023-3877.html"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https://zoek.officielebekendmakingen.nl/stcrt-2023-19021.html/" TargetMode="External"/><Relationship Id="rId1" Type="http://schemas.openxmlformats.org/officeDocument/2006/relationships/hyperlink" Target="https://zoek.officielebekendmakingen.nl/stcrt-2023-19021.html/"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zoek.officielebekendmakingen.nl/stcrt-2023-31936.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CDD87-BF5E-4AEB-9EA9-37559EF5B591}">
  <sheetPr codeName="Blad1">
    <tabColor theme="3"/>
  </sheetPr>
  <dimension ref="B2:R28"/>
  <sheetViews>
    <sheetView zoomScaleNormal="100" workbookViewId="0">
      <selection activeCell="L10" sqref="L10"/>
    </sheetView>
  </sheetViews>
  <sheetFormatPr defaultColWidth="8.7265625" defaultRowHeight="14.5"/>
  <cols>
    <col min="1" max="17" width="8.7265625" style="3"/>
    <col min="18" max="18" width="52.453125" style="3" bestFit="1" customWidth="1"/>
    <col min="19" max="16384" width="8.7265625" style="3"/>
  </cols>
  <sheetData>
    <row r="2" spans="2:18" ht="19" thickBot="1">
      <c r="B2" s="2" t="s">
        <v>0</v>
      </c>
      <c r="C2" s="2"/>
      <c r="D2" s="2"/>
      <c r="E2" s="2"/>
      <c r="F2" s="2"/>
      <c r="G2" s="2"/>
      <c r="H2" s="2"/>
      <c r="I2" s="2"/>
      <c r="J2" s="2"/>
      <c r="K2" s="2"/>
      <c r="L2" s="2"/>
      <c r="M2" s="2"/>
      <c r="N2" s="2"/>
      <c r="O2" s="2"/>
      <c r="P2" s="2"/>
      <c r="R2" s="34" t="s">
        <v>1</v>
      </c>
    </row>
    <row r="3" spans="2:18" ht="15" thickTop="1"/>
    <row r="4" spans="2:18">
      <c r="R4" s="74" t="s">
        <v>2</v>
      </c>
    </row>
    <row r="5" spans="2:18">
      <c r="R5" s="73">
        <v>45097</v>
      </c>
    </row>
    <row r="8" spans="2:18" ht="18.5">
      <c r="R8" s="75" t="s">
        <v>3</v>
      </c>
    </row>
    <row r="9" spans="2:18" ht="18.5">
      <c r="R9" s="75" t="s">
        <v>4</v>
      </c>
    </row>
    <row r="28" spans="3:3">
      <c r="C28" s="4"/>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EE5E9-DABB-45D9-8C72-8A7E4E51E539}">
  <sheetPr>
    <tabColor theme="9"/>
  </sheetPr>
  <dimension ref="A1:K347"/>
  <sheetViews>
    <sheetView workbookViewId="0">
      <selection activeCell="C10" sqref="C10"/>
    </sheetView>
  </sheetViews>
  <sheetFormatPr defaultRowHeight="14.5"/>
  <cols>
    <col min="1" max="2" width="24.26953125" customWidth="1"/>
    <col min="3" max="3" width="25.81640625" customWidth="1"/>
    <col min="4" max="7" width="30.453125" customWidth="1"/>
    <col min="8" max="8" width="28.81640625" style="325" customWidth="1"/>
  </cols>
  <sheetData>
    <row r="1" spans="1:11" ht="58">
      <c r="A1" s="1" t="s">
        <v>1527</v>
      </c>
      <c r="B1" s="101" t="s">
        <v>1548</v>
      </c>
      <c r="C1" s="102" t="s">
        <v>1549</v>
      </c>
      <c r="D1" s="100" t="s">
        <v>1550</v>
      </c>
      <c r="E1" s="103" t="s">
        <v>1551</v>
      </c>
      <c r="F1" s="100" t="s">
        <v>1552</v>
      </c>
      <c r="G1" s="104" t="s">
        <v>1553</v>
      </c>
      <c r="H1" s="104" t="s">
        <v>1554</v>
      </c>
      <c r="J1" s="289" t="s">
        <v>2382</v>
      </c>
      <c r="K1" s="289" t="s">
        <v>2383</v>
      </c>
    </row>
    <row r="2" spans="1:11">
      <c r="A2" s="98" t="s">
        <v>1555</v>
      </c>
      <c r="B2" s="99">
        <v>100.02090219081093</v>
      </c>
      <c r="C2">
        <f>SUM(C5:C346)</f>
        <v>213470</v>
      </c>
    </row>
    <row r="3" spans="1:11">
      <c r="A3" s="96"/>
      <c r="B3" s="97"/>
      <c r="C3" s="109">
        <f>SUM(C5:C346)</f>
        <v>213470</v>
      </c>
      <c r="D3" s="105">
        <v>311662688</v>
      </c>
      <c r="F3" s="106">
        <v>121000000</v>
      </c>
      <c r="G3" s="107">
        <v>25000000</v>
      </c>
      <c r="H3" s="326">
        <f>SUM(D3:G3)</f>
        <v>457662688</v>
      </c>
    </row>
    <row r="4" spans="1:11">
      <c r="A4" s="96"/>
      <c r="B4" s="97"/>
      <c r="D4" s="105">
        <f>SUM(D6:D347)</f>
        <v>310725960</v>
      </c>
      <c r="F4" s="106">
        <f>SUM(E6:F347)</f>
        <v>120518347.89472398</v>
      </c>
      <c r="G4" s="107">
        <f>SUM(G6:G347)</f>
        <v>24900405.448397156</v>
      </c>
      <c r="H4" s="327">
        <f>SUM(H6:H347)</f>
        <v>456144713.34312093</v>
      </c>
    </row>
    <row r="5" spans="1:11">
      <c r="A5" s="91" t="s">
        <v>79</v>
      </c>
      <c r="C5" s="108">
        <v>644</v>
      </c>
      <c r="D5" s="107">
        <v>940240</v>
      </c>
      <c r="E5" s="107">
        <v>30852.105276146169</v>
      </c>
      <c r="F5" s="107">
        <v>450800</v>
      </c>
      <c r="G5" s="107">
        <v>99594.551602854874</v>
      </c>
    </row>
    <row r="6" spans="1:11">
      <c r="A6" s="91" t="s">
        <v>81</v>
      </c>
      <c r="C6" s="108">
        <v>262</v>
      </c>
      <c r="D6" s="107">
        <v>382520</v>
      </c>
      <c r="E6" s="107">
        <v>5918.5671346076324</v>
      </c>
      <c r="F6" s="107">
        <v>86460</v>
      </c>
      <c r="G6" s="107">
        <v>19105.893572792567</v>
      </c>
      <c r="H6" s="328">
        <f>SUM(D6:G6)</f>
        <v>494004.46070740023</v>
      </c>
    </row>
    <row r="7" spans="1:11">
      <c r="A7" s="92" t="s">
        <v>84</v>
      </c>
      <c r="C7" s="108">
        <v>678</v>
      </c>
      <c r="D7" s="107">
        <v>989880</v>
      </c>
      <c r="E7" s="107">
        <v>32454.812043738173</v>
      </c>
      <c r="F7" s="107">
        <v>474600</v>
      </c>
      <c r="G7" s="107">
        <v>104768.29454326289</v>
      </c>
      <c r="H7" s="328">
        <f t="shared" ref="H7:H70" si="0">SUM(D7:G7)</f>
        <v>1601703.1065870009</v>
      </c>
    </row>
    <row r="8" spans="1:11">
      <c r="A8" s="91" t="s">
        <v>87</v>
      </c>
      <c r="C8" s="108">
        <v>789</v>
      </c>
      <c r="D8" s="107">
        <v>1151940</v>
      </c>
      <c r="E8" s="107">
        <v>37797.167935711543</v>
      </c>
      <c r="F8" s="107">
        <v>552300</v>
      </c>
      <c r="G8" s="107">
        <v>122014.10434462306</v>
      </c>
      <c r="H8" s="328">
        <f t="shared" si="0"/>
        <v>1864051.2722803347</v>
      </c>
    </row>
    <row r="9" spans="1:11">
      <c r="A9" s="91" t="s">
        <v>90</v>
      </c>
      <c r="C9" s="108">
        <v>268</v>
      </c>
      <c r="D9" s="107">
        <v>391280</v>
      </c>
      <c r="E9" s="107">
        <v>6044.4940949184329</v>
      </c>
      <c r="F9" s="107">
        <v>88440</v>
      </c>
      <c r="G9" s="107">
        <v>19512.40194668177</v>
      </c>
      <c r="H9" s="328">
        <f t="shared" si="0"/>
        <v>505276.89604160021</v>
      </c>
    </row>
    <row r="10" spans="1:11">
      <c r="A10" s="91" t="s">
        <v>95</v>
      </c>
      <c r="C10" s="108">
        <v>142</v>
      </c>
      <c r="D10" s="107">
        <v>207320</v>
      </c>
      <c r="E10" s="107">
        <v>3211.1374879254176</v>
      </c>
      <c r="F10" s="107">
        <v>46860</v>
      </c>
      <c r="G10" s="107">
        <v>10365.963534174689</v>
      </c>
      <c r="H10" s="328">
        <f t="shared" si="0"/>
        <v>267757.10102210008</v>
      </c>
    </row>
    <row r="11" spans="1:11">
      <c r="A11" s="91" t="s">
        <v>99</v>
      </c>
      <c r="C11" s="108">
        <v>1430</v>
      </c>
      <c r="D11" s="107">
        <v>2087800</v>
      </c>
      <c r="E11" s="107">
        <v>32300.265319720373</v>
      </c>
      <c r="F11" s="107">
        <v>471900</v>
      </c>
      <c r="G11" s="107">
        <v>104269.39790258069</v>
      </c>
      <c r="H11" s="328">
        <f t="shared" si="0"/>
        <v>2696269.6632223013</v>
      </c>
    </row>
    <row r="12" spans="1:11">
      <c r="A12" s="91" t="s">
        <v>103</v>
      </c>
      <c r="C12" s="108">
        <v>1299</v>
      </c>
      <c r="D12" s="107">
        <v>1896540</v>
      </c>
      <c r="E12" s="107">
        <v>62238.446141489672</v>
      </c>
      <c r="F12" s="107">
        <v>909300</v>
      </c>
      <c r="G12" s="107">
        <v>200913.68418584575</v>
      </c>
      <c r="H12" s="328">
        <f t="shared" si="0"/>
        <v>3068992.1303273356</v>
      </c>
    </row>
    <row r="13" spans="1:11">
      <c r="A13" s="91" t="s">
        <v>106</v>
      </c>
      <c r="C13" s="108">
        <v>889</v>
      </c>
      <c r="D13" s="107">
        <v>1297940</v>
      </c>
      <c r="E13" s="107">
        <v>20085.350169572706</v>
      </c>
      <c r="F13" s="107">
        <v>293370</v>
      </c>
      <c r="G13" s="107">
        <v>64838.08563532796</v>
      </c>
      <c r="H13" s="328">
        <f t="shared" si="0"/>
        <v>1676233.4358049007</v>
      </c>
    </row>
    <row r="14" spans="1:11">
      <c r="A14" s="91" t="s">
        <v>109</v>
      </c>
      <c r="C14" s="108">
        <v>1048</v>
      </c>
      <c r="D14" s="107">
        <v>1530080</v>
      </c>
      <c r="E14" s="107">
        <v>23674.26853843053</v>
      </c>
      <c r="F14" s="107">
        <v>345840</v>
      </c>
      <c r="G14" s="107">
        <v>76423.574291170269</v>
      </c>
      <c r="H14" s="328">
        <f t="shared" si="0"/>
        <v>1976017.8428296009</v>
      </c>
    </row>
    <row r="15" spans="1:11">
      <c r="A15" s="91" t="s">
        <v>112</v>
      </c>
      <c r="C15" s="108">
        <v>164</v>
      </c>
      <c r="D15" s="107">
        <v>239440</v>
      </c>
      <c r="E15" s="107">
        <v>3714.8453291686205</v>
      </c>
      <c r="F15" s="107">
        <v>54120</v>
      </c>
      <c r="G15" s="107">
        <v>11991.997029731505</v>
      </c>
      <c r="H15" s="328">
        <f t="shared" si="0"/>
        <v>309266.84235890012</v>
      </c>
    </row>
    <row r="16" spans="1:11">
      <c r="A16" s="91" t="s">
        <v>116</v>
      </c>
      <c r="C16" s="108">
        <v>795</v>
      </c>
      <c r="D16" s="107">
        <v>1160700</v>
      </c>
      <c r="E16" s="107">
        <v>17944.591844289098</v>
      </c>
      <c r="F16" s="107">
        <v>262350</v>
      </c>
      <c r="G16" s="107">
        <v>57927.443279211504</v>
      </c>
      <c r="H16" s="328">
        <f t="shared" si="0"/>
        <v>1498922.0351235005</v>
      </c>
    </row>
    <row r="17" spans="1:8">
      <c r="A17" s="91" t="s">
        <v>118</v>
      </c>
      <c r="C17" s="108">
        <v>109</v>
      </c>
      <c r="D17" s="107">
        <v>159140</v>
      </c>
      <c r="E17" s="107">
        <v>5208.7969946740277</v>
      </c>
      <c r="F17" s="107">
        <v>76300</v>
      </c>
      <c r="G17" s="107">
        <v>16814.664556326145</v>
      </c>
      <c r="H17" s="328">
        <f t="shared" si="0"/>
        <v>257463.46155100016</v>
      </c>
    </row>
    <row r="18" spans="1:8">
      <c r="A18" s="91" t="s">
        <v>120</v>
      </c>
      <c r="C18" s="108">
        <v>942</v>
      </c>
      <c r="D18" s="107">
        <v>1375320</v>
      </c>
      <c r="E18" s="107">
        <v>21281.65629252532</v>
      </c>
      <c r="F18" s="107">
        <v>310860</v>
      </c>
      <c r="G18" s="107">
        <v>68699.915187275401</v>
      </c>
      <c r="H18" s="328">
        <f t="shared" si="0"/>
        <v>1776161.5714798009</v>
      </c>
    </row>
    <row r="19" spans="1:8">
      <c r="A19" s="91" t="s">
        <v>123</v>
      </c>
      <c r="C19" s="108">
        <v>396</v>
      </c>
      <c r="D19" s="107">
        <v>578160</v>
      </c>
      <c r="E19" s="107">
        <v>8940.8141820668498</v>
      </c>
      <c r="F19" s="107">
        <v>130680</v>
      </c>
      <c r="G19" s="107">
        <v>28862.094546133452</v>
      </c>
      <c r="H19" s="328">
        <f t="shared" si="0"/>
        <v>746642.90872820024</v>
      </c>
    </row>
    <row r="20" spans="1:8">
      <c r="A20" s="91" t="s">
        <v>1556</v>
      </c>
      <c r="C20" s="108">
        <v>2465</v>
      </c>
      <c r="D20" s="107">
        <v>3598900</v>
      </c>
      <c r="E20" s="107">
        <v>91364.863617410607</v>
      </c>
      <c r="F20" s="107">
        <v>1420431.6</v>
      </c>
      <c r="G20" s="107">
        <v>294937.49430666526</v>
      </c>
      <c r="H20" s="328">
        <f t="shared" si="0"/>
        <v>5405633.9579240754</v>
      </c>
    </row>
    <row r="21" spans="1:8">
      <c r="A21" s="93" t="s">
        <v>126</v>
      </c>
      <c r="C21" s="108">
        <v>2186</v>
      </c>
      <c r="D21" s="107">
        <v>3191560</v>
      </c>
      <c r="E21" s="107">
        <v>49363.368441833867</v>
      </c>
      <c r="F21" s="107">
        <v>721380</v>
      </c>
      <c r="G21" s="107">
        <v>159351.28256456778</v>
      </c>
      <c r="H21" s="328">
        <f t="shared" si="0"/>
        <v>4121654.6510064015</v>
      </c>
    </row>
    <row r="22" spans="1:8">
      <c r="A22" s="91" t="s">
        <v>128</v>
      </c>
      <c r="C22" s="108">
        <v>1196</v>
      </c>
      <c r="D22" s="107">
        <v>1746160</v>
      </c>
      <c r="E22" s="107">
        <v>40978.647716499523</v>
      </c>
      <c r="F22" s="107">
        <v>598765.43999999994</v>
      </c>
      <c r="G22" s="107">
        <v>132284.32899752908</v>
      </c>
      <c r="H22" s="328">
        <f t="shared" si="0"/>
        <v>2518188.4167140285</v>
      </c>
    </row>
    <row r="23" spans="1:8">
      <c r="A23" s="91" t="s">
        <v>130</v>
      </c>
      <c r="C23" s="108">
        <v>862</v>
      </c>
      <c r="D23" s="107">
        <v>1258520</v>
      </c>
      <c r="E23" s="107">
        <v>19455.715368018704</v>
      </c>
      <c r="F23" s="107">
        <v>284460</v>
      </c>
      <c r="G23" s="107">
        <v>62805.543765881943</v>
      </c>
      <c r="H23" s="328">
        <f t="shared" si="0"/>
        <v>1625241.2591339007</v>
      </c>
    </row>
    <row r="24" spans="1:8">
      <c r="A24" s="91" t="s">
        <v>131</v>
      </c>
      <c r="C24" s="108">
        <v>251</v>
      </c>
      <c r="D24" s="107">
        <v>366460</v>
      </c>
      <c r="E24" s="107">
        <v>5666.7132139860305</v>
      </c>
      <c r="F24" s="107">
        <v>82830</v>
      </c>
      <c r="G24" s="107">
        <v>18292.876825014158</v>
      </c>
      <c r="H24" s="328">
        <f t="shared" si="0"/>
        <v>473249.59003900015</v>
      </c>
    </row>
    <row r="25" spans="1:8">
      <c r="A25" s="91" t="s">
        <v>133</v>
      </c>
      <c r="C25" s="108">
        <v>117</v>
      </c>
      <c r="D25" s="107">
        <v>170820</v>
      </c>
      <c r="E25" s="107">
        <v>5609.4736865720315</v>
      </c>
      <c r="F25" s="107">
        <v>81900</v>
      </c>
      <c r="G25" s="107">
        <v>18108.10029142816</v>
      </c>
      <c r="H25" s="328">
        <f t="shared" si="0"/>
        <v>276437.5739780002</v>
      </c>
    </row>
    <row r="26" spans="1:8">
      <c r="A26" s="91" t="s">
        <v>134</v>
      </c>
      <c r="C26" s="108">
        <v>323</v>
      </c>
      <c r="D26" s="107">
        <v>471580</v>
      </c>
      <c r="E26" s="107">
        <v>7303.7636980264415</v>
      </c>
      <c r="F26" s="107">
        <v>106590</v>
      </c>
      <c r="G26" s="107">
        <v>23577.485685573811</v>
      </c>
      <c r="H26" s="328">
        <f t="shared" si="0"/>
        <v>609051.2493836002</v>
      </c>
    </row>
    <row r="27" spans="1:8">
      <c r="A27" s="91" t="s">
        <v>135</v>
      </c>
      <c r="C27" s="108">
        <v>248</v>
      </c>
      <c r="D27" s="107">
        <v>362080</v>
      </c>
      <c r="E27" s="107">
        <v>5603.7497338306312</v>
      </c>
      <c r="F27" s="107">
        <v>81840</v>
      </c>
      <c r="G27" s="107">
        <v>18089.622638069559</v>
      </c>
      <c r="H27" s="328">
        <f t="shared" si="0"/>
        <v>467613.37237190019</v>
      </c>
    </row>
    <row r="28" spans="1:8">
      <c r="A28" s="91" t="s">
        <v>136</v>
      </c>
      <c r="C28" s="108">
        <v>549</v>
      </c>
      <c r="D28" s="107">
        <v>801540</v>
      </c>
      <c r="E28" s="107">
        <v>12403.805590613869</v>
      </c>
      <c r="F28" s="107">
        <v>181170</v>
      </c>
      <c r="G28" s="107">
        <v>40041.074828086552</v>
      </c>
      <c r="H28" s="328">
        <f t="shared" si="0"/>
        <v>1035154.8804187004</v>
      </c>
    </row>
    <row r="29" spans="1:8">
      <c r="A29" s="91" t="s">
        <v>138</v>
      </c>
      <c r="C29" s="108">
        <v>332</v>
      </c>
      <c r="D29" s="107">
        <v>484720</v>
      </c>
      <c r="E29" s="107">
        <v>15893.508778620755</v>
      </c>
      <c r="F29" s="107">
        <v>232400</v>
      </c>
      <c r="G29" s="107">
        <v>51306.284159046452</v>
      </c>
      <c r="H29" s="328">
        <f t="shared" si="0"/>
        <v>784319.79293766723</v>
      </c>
    </row>
    <row r="30" spans="1:8">
      <c r="A30" s="91" t="s">
        <v>141</v>
      </c>
      <c r="C30" s="108">
        <v>875</v>
      </c>
      <c r="D30" s="107">
        <v>1277500</v>
      </c>
      <c r="E30" s="107">
        <v>41937.4937519909</v>
      </c>
      <c r="F30" s="107">
        <v>612500</v>
      </c>
      <c r="G30" s="107">
        <v>135379.60694067719</v>
      </c>
      <c r="H30" s="328">
        <f t="shared" si="0"/>
        <v>2067317.100692668</v>
      </c>
    </row>
    <row r="31" spans="1:8">
      <c r="A31" s="93" t="s">
        <v>142</v>
      </c>
      <c r="C31" s="108">
        <v>279</v>
      </c>
      <c r="D31" s="107">
        <v>407340</v>
      </c>
      <c r="E31" s="107">
        <v>13355.889729933408</v>
      </c>
      <c r="F31" s="107">
        <v>195300</v>
      </c>
      <c r="G31" s="107">
        <v>43114.524503400382</v>
      </c>
      <c r="H31" s="328">
        <f t="shared" si="0"/>
        <v>659110.41423333378</v>
      </c>
    </row>
    <row r="32" spans="1:8">
      <c r="A32" s="91" t="s">
        <v>144</v>
      </c>
      <c r="C32" s="108">
        <v>558</v>
      </c>
      <c r="D32" s="107">
        <v>814680</v>
      </c>
      <c r="E32" s="107">
        <v>26711.779459866815</v>
      </c>
      <c r="F32" s="107">
        <v>390600</v>
      </c>
      <c r="G32" s="107">
        <v>86229.049006800764</v>
      </c>
      <c r="H32" s="328">
        <f t="shared" si="0"/>
        <v>1318220.8284666676</v>
      </c>
    </row>
    <row r="33" spans="1:8">
      <c r="A33" s="91" t="s">
        <v>145</v>
      </c>
      <c r="C33" s="108">
        <v>360</v>
      </c>
      <c r="D33" s="107">
        <v>525600</v>
      </c>
      <c r="E33" s="107">
        <v>17229.097751614096</v>
      </c>
      <c r="F33" s="107">
        <v>252000</v>
      </c>
      <c r="G33" s="107">
        <v>55617.736609386491</v>
      </c>
      <c r="H33" s="328">
        <f t="shared" si="0"/>
        <v>850446.83436100057</v>
      </c>
    </row>
    <row r="34" spans="1:8">
      <c r="A34" s="91" t="s">
        <v>146</v>
      </c>
      <c r="C34" s="108">
        <v>321</v>
      </c>
      <c r="D34" s="107">
        <v>468660</v>
      </c>
      <c r="E34" s="107">
        <v>15359.273189423417</v>
      </c>
      <c r="F34" s="107">
        <v>224700</v>
      </c>
      <c r="G34" s="107">
        <v>49581.703178910429</v>
      </c>
      <c r="H34" s="328">
        <f t="shared" si="0"/>
        <v>758300.9763683338</v>
      </c>
    </row>
    <row r="35" spans="1:8">
      <c r="A35" s="91" t="s">
        <v>147</v>
      </c>
      <c r="C35" s="108">
        <v>521</v>
      </c>
      <c r="D35" s="107">
        <v>760660</v>
      </c>
      <c r="E35" s="107">
        <v>11774.170789059863</v>
      </c>
      <c r="F35" s="107">
        <v>171930</v>
      </c>
      <c r="G35" s="107">
        <v>38008.532958640528</v>
      </c>
      <c r="H35" s="328">
        <f t="shared" si="0"/>
        <v>982372.70374770032</v>
      </c>
    </row>
    <row r="36" spans="1:8">
      <c r="A36" s="91" t="s">
        <v>148</v>
      </c>
      <c r="C36" s="108">
        <v>903</v>
      </c>
      <c r="D36" s="107">
        <v>1318380</v>
      </c>
      <c r="E36" s="107">
        <v>20400.167570349713</v>
      </c>
      <c r="F36" s="107">
        <v>297990</v>
      </c>
      <c r="G36" s="107">
        <v>65854.356570050979</v>
      </c>
      <c r="H36" s="328">
        <f t="shared" si="0"/>
        <v>1702624.5241404008</v>
      </c>
    </row>
    <row r="37" spans="1:8">
      <c r="A37" s="91" t="s">
        <v>149</v>
      </c>
      <c r="C37" s="108">
        <v>923</v>
      </c>
      <c r="D37" s="107">
        <v>1347580</v>
      </c>
      <c r="E37" s="107">
        <v>44207.995006079582</v>
      </c>
      <c r="F37" s="107">
        <v>646100.00000000012</v>
      </c>
      <c r="G37" s="107">
        <v>142709.07610625526</v>
      </c>
      <c r="H37" s="328">
        <f t="shared" si="0"/>
        <v>2180597.0711123352</v>
      </c>
    </row>
    <row r="38" spans="1:8">
      <c r="A38" s="91" t="s">
        <v>150</v>
      </c>
      <c r="C38" s="108">
        <v>441</v>
      </c>
      <c r="D38" s="107">
        <v>643860</v>
      </c>
      <c r="E38" s="107">
        <v>9948.2298645532555</v>
      </c>
      <c r="F38" s="107">
        <v>145530</v>
      </c>
      <c r="G38" s="107">
        <v>32114.161537247081</v>
      </c>
      <c r="H38" s="328">
        <f t="shared" si="0"/>
        <v>831452.39140180033</v>
      </c>
    </row>
    <row r="39" spans="1:8">
      <c r="A39" s="91" t="s">
        <v>152</v>
      </c>
      <c r="C39" s="108">
        <v>368</v>
      </c>
      <c r="D39" s="107">
        <v>537280</v>
      </c>
      <c r="E39" s="107">
        <v>8311.1793805128455</v>
      </c>
      <c r="F39" s="107">
        <v>121440</v>
      </c>
      <c r="G39" s="107">
        <v>26829.552676687432</v>
      </c>
      <c r="H39" s="328">
        <f t="shared" si="0"/>
        <v>693860.73205720028</v>
      </c>
    </row>
    <row r="40" spans="1:8">
      <c r="A40" s="91" t="s">
        <v>153</v>
      </c>
      <c r="C40" s="108">
        <v>354</v>
      </c>
      <c r="D40" s="107">
        <v>516840</v>
      </c>
      <c r="E40" s="107">
        <v>7996.3619797358433</v>
      </c>
      <c r="F40" s="107">
        <v>116820</v>
      </c>
      <c r="G40" s="107">
        <v>25813.281741964423</v>
      </c>
      <c r="H40" s="328">
        <f t="shared" si="0"/>
        <v>667469.6437217003</v>
      </c>
    </row>
    <row r="41" spans="1:8">
      <c r="A41" s="93" t="s">
        <v>154</v>
      </c>
      <c r="C41" s="108">
        <v>466</v>
      </c>
      <c r="D41" s="107">
        <v>680360</v>
      </c>
      <c r="E41" s="107">
        <v>10514.901185951856</v>
      </c>
      <c r="F41" s="107">
        <v>153779.99999999997</v>
      </c>
      <c r="G41" s="107">
        <v>33943.449219748494</v>
      </c>
      <c r="H41" s="328">
        <f t="shared" si="0"/>
        <v>878598.35040570039</v>
      </c>
    </row>
    <row r="42" spans="1:8">
      <c r="A42" s="91" t="s">
        <v>155</v>
      </c>
      <c r="C42" s="108">
        <v>362</v>
      </c>
      <c r="D42" s="107">
        <v>528520</v>
      </c>
      <c r="E42" s="107">
        <v>8185.252420202045</v>
      </c>
      <c r="F42" s="107">
        <v>119460</v>
      </c>
      <c r="G42" s="107">
        <v>26423.044302798233</v>
      </c>
      <c r="H42" s="328">
        <f t="shared" si="0"/>
        <v>682588.29672300024</v>
      </c>
    </row>
    <row r="43" spans="1:8">
      <c r="A43" s="91" t="s">
        <v>156</v>
      </c>
      <c r="C43" s="108">
        <v>95</v>
      </c>
      <c r="D43" s="107">
        <v>138700</v>
      </c>
      <c r="E43" s="107">
        <v>2140.7583252836116</v>
      </c>
      <c r="F43" s="107">
        <v>31350</v>
      </c>
      <c r="G43" s="107">
        <v>6910.6423561164602</v>
      </c>
      <c r="H43" s="328">
        <f t="shared" si="0"/>
        <v>179101.40068140009</v>
      </c>
    </row>
    <row r="44" spans="1:8">
      <c r="A44" s="91" t="s">
        <v>157</v>
      </c>
      <c r="C44" s="108">
        <v>167</v>
      </c>
      <c r="D44" s="107">
        <v>243820</v>
      </c>
      <c r="E44" s="107">
        <v>3777.8088093240208</v>
      </c>
      <c r="F44" s="107">
        <v>55110</v>
      </c>
      <c r="G44" s="107">
        <v>12195.251216676106</v>
      </c>
      <c r="H44" s="328">
        <f t="shared" si="0"/>
        <v>314903.06002600014</v>
      </c>
    </row>
    <row r="45" spans="1:8">
      <c r="A45" s="91" t="s">
        <v>158</v>
      </c>
      <c r="C45" s="108">
        <v>421</v>
      </c>
      <c r="D45" s="107">
        <v>614660</v>
      </c>
      <c r="E45" s="107">
        <v>9507.485503465452</v>
      </c>
      <c r="F45" s="107">
        <v>138930</v>
      </c>
      <c r="G45" s="107">
        <v>30691.38222863487</v>
      </c>
      <c r="H45" s="328">
        <f t="shared" si="0"/>
        <v>793788.86773210031</v>
      </c>
    </row>
    <row r="46" spans="1:8">
      <c r="A46" s="91" t="s">
        <v>160</v>
      </c>
      <c r="C46" s="108">
        <v>190</v>
      </c>
      <c r="D46" s="107">
        <v>277400</v>
      </c>
      <c r="E46" s="107">
        <v>9082.0050163547166</v>
      </c>
      <c r="F46" s="107">
        <v>133000</v>
      </c>
      <c r="G46" s="107">
        <v>29317.876662312257</v>
      </c>
      <c r="H46" s="328">
        <f t="shared" si="0"/>
        <v>448799.88167866698</v>
      </c>
    </row>
    <row r="47" spans="1:8">
      <c r="A47" s="91" t="s">
        <v>161</v>
      </c>
      <c r="C47" s="108">
        <v>789</v>
      </c>
      <c r="D47" s="107">
        <v>1151940</v>
      </c>
      <c r="E47" s="107">
        <v>37797.167935711543</v>
      </c>
      <c r="F47" s="107">
        <v>552300</v>
      </c>
      <c r="G47" s="107">
        <v>122014.10434462306</v>
      </c>
      <c r="H47" s="328">
        <f t="shared" si="0"/>
        <v>1864051.2722803347</v>
      </c>
    </row>
    <row r="48" spans="1:8">
      <c r="A48" s="91" t="s">
        <v>162</v>
      </c>
      <c r="C48" s="108">
        <v>346</v>
      </c>
      <c r="D48" s="107">
        <v>505160</v>
      </c>
      <c r="E48" s="107">
        <v>16561.303265117425</v>
      </c>
      <c r="F48" s="107">
        <v>242200</v>
      </c>
      <c r="G48" s="107">
        <v>53462.010384216468</v>
      </c>
      <c r="H48" s="328">
        <f t="shared" si="0"/>
        <v>817383.31364933378</v>
      </c>
    </row>
    <row r="49" spans="1:8">
      <c r="A49" s="91" t="s">
        <v>163</v>
      </c>
      <c r="C49" s="108">
        <v>482</v>
      </c>
      <c r="D49" s="107">
        <v>703720</v>
      </c>
      <c r="E49" s="107">
        <v>23105.689232784789</v>
      </c>
      <c r="F49" s="107">
        <v>337400</v>
      </c>
      <c r="G49" s="107">
        <v>74588.127390882641</v>
      </c>
      <c r="H49" s="328">
        <f t="shared" si="0"/>
        <v>1138813.8166236675</v>
      </c>
    </row>
    <row r="50" spans="1:8">
      <c r="A50" s="91" t="s">
        <v>165</v>
      </c>
      <c r="C50" s="108">
        <v>407</v>
      </c>
      <c r="D50" s="107">
        <v>594220</v>
      </c>
      <c r="E50" s="107">
        <v>9192.6681026884507</v>
      </c>
      <c r="F50" s="107">
        <v>134310</v>
      </c>
      <c r="G50" s="107">
        <v>29675.111293911861</v>
      </c>
      <c r="H50" s="328">
        <f t="shared" si="0"/>
        <v>767397.77939660032</v>
      </c>
    </row>
    <row r="51" spans="1:8">
      <c r="A51" s="91" t="s">
        <v>166</v>
      </c>
      <c r="C51" s="108">
        <v>1787</v>
      </c>
      <c r="D51" s="107">
        <v>2609020</v>
      </c>
      <c r="E51" s="107">
        <v>61141.110977404373</v>
      </c>
      <c r="F51" s="107">
        <v>893357.04</v>
      </c>
      <c r="G51" s="107">
        <v>197371.34557890409</v>
      </c>
      <c r="H51" s="328">
        <f t="shared" si="0"/>
        <v>3760889.4965563086</v>
      </c>
    </row>
    <row r="52" spans="1:8">
      <c r="A52" s="91" t="s">
        <v>167</v>
      </c>
      <c r="C52" s="108">
        <v>730</v>
      </c>
      <c r="D52" s="107">
        <v>1065800</v>
      </c>
      <c r="E52" s="107">
        <v>34992.431092425533</v>
      </c>
      <c r="F52" s="107">
        <v>511000</v>
      </c>
      <c r="G52" s="107">
        <v>112960.054198909</v>
      </c>
      <c r="H52" s="328">
        <f t="shared" si="0"/>
        <v>1724752.4852913346</v>
      </c>
    </row>
    <row r="53" spans="1:8">
      <c r="A53" s="93" t="s">
        <v>168</v>
      </c>
      <c r="C53" s="108">
        <v>357</v>
      </c>
      <c r="D53" s="107">
        <v>521220</v>
      </c>
      <c r="E53" s="107">
        <v>17095.538854314764</v>
      </c>
      <c r="F53" s="107">
        <v>249900</v>
      </c>
      <c r="G53" s="107">
        <v>55186.591364352491</v>
      </c>
      <c r="H53" s="328">
        <f t="shared" si="0"/>
        <v>843402.13021866721</v>
      </c>
    </row>
    <row r="54" spans="1:8">
      <c r="A54" s="91" t="s">
        <v>169</v>
      </c>
      <c r="C54" s="108">
        <v>744</v>
      </c>
      <c r="D54" s="107">
        <v>1086240</v>
      </c>
      <c r="E54" s="107">
        <v>35660.225578922196</v>
      </c>
      <c r="F54" s="107">
        <v>520800</v>
      </c>
      <c r="G54" s="107">
        <v>115115.780424079</v>
      </c>
      <c r="H54" s="328">
        <f t="shared" si="0"/>
        <v>1757816.0060030012</v>
      </c>
    </row>
    <row r="55" spans="1:8">
      <c r="A55" s="91" t="s">
        <v>170</v>
      </c>
      <c r="C55" s="108">
        <v>159</v>
      </c>
      <c r="D55" s="107">
        <v>232140</v>
      </c>
      <c r="E55" s="107">
        <v>3588.91836885782</v>
      </c>
      <c r="F55" s="107">
        <v>52470</v>
      </c>
      <c r="G55" s="107">
        <v>11585.488655842302</v>
      </c>
      <c r="H55" s="328">
        <f t="shared" si="0"/>
        <v>299784.40702470014</v>
      </c>
    </row>
    <row r="56" spans="1:8">
      <c r="A56" s="91" t="s">
        <v>172</v>
      </c>
      <c r="C56" s="108">
        <v>301</v>
      </c>
      <c r="D56" s="107">
        <v>439460</v>
      </c>
      <c r="E56" s="107">
        <v>6800.0558567832377</v>
      </c>
      <c r="F56" s="107">
        <v>99330</v>
      </c>
      <c r="G56" s="107">
        <v>21951.452190016993</v>
      </c>
      <c r="H56" s="328">
        <f t="shared" si="0"/>
        <v>567541.50804680015</v>
      </c>
    </row>
    <row r="57" spans="1:8">
      <c r="A57" s="91" t="s">
        <v>173</v>
      </c>
      <c r="C57" s="108">
        <v>435</v>
      </c>
      <c r="D57" s="107">
        <v>635100</v>
      </c>
      <c r="E57" s="107">
        <v>9822.3029042424532</v>
      </c>
      <c r="F57" s="107">
        <v>143550</v>
      </c>
      <c r="G57" s="107">
        <v>31707.653163357874</v>
      </c>
      <c r="H57" s="328">
        <f t="shared" si="0"/>
        <v>820179.95606760029</v>
      </c>
    </row>
    <row r="58" spans="1:8">
      <c r="A58" s="91" t="s">
        <v>175</v>
      </c>
      <c r="C58" s="108">
        <v>368</v>
      </c>
      <c r="D58" s="107">
        <v>537280</v>
      </c>
      <c r="E58" s="107">
        <v>8311.1793805128455</v>
      </c>
      <c r="F58" s="107">
        <v>121440</v>
      </c>
      <c r="G58" s="107">
        <v>26829.552676687432</v>
      </c>
      <c r="H58" s="328">
        <f t="shared" si="0"/>
        <v>693860.73205720028</v>
      </c>
    </row>
    <row r="59" spans="1:8">
      <c r="A59" s="91" t="s">
        <v>176</v>
      </c>
      <c r="C59" s="108">
        <v>555</v>
      </c>
      <c r="D59" s="107">
        <v>810300</v>
      </c>
      <c r="E59" s="107">
        <v>12529.732550924669</v>
      </c>
      <c r="F59" s="107">
        <v>183150</v>
      </c>
      <c r="G59" s="107">
        <v>40447.583201975751</v>
      </c>
      <c r="H59" s="328">
        <f t="shared" si="0"/>
        <v>1046427.3157529004</v>
      </c>
    </row>
    <row r="60" spans="1:8">
      <c r="A60" s="91" t="s">
        <v>177</v>
      </c>
      <c r="C60" s="108">
        <v>914</v>
      </c>
      <c r="D60" s="107">
        <v>1334440</v>
      </c>
      <c r="E60" s="107">
        <v>43807.318314181583</v>
      </c>
      <c r="F60" s="107">
        <v>639800</v>
      </c>
      <c r="G60" s="107">
        <v>141415.64037115325</v>
      </c>
      <c r="H60" s="328">
        <f t="shared" si="0"/>
        <v>2159462.9586853348</v>
      </c>
    </row>
    <row r="61" spans="1:8">
      <c r="A61" s="91" t="s">
        <v>178</v>
      </c>
      <c r="C61" s="108">
        <v>429</v>
      </c>
      <c r="D61" s="107">
        <v>626340</v>
      </c>
      <c r="E61" s="107">
        <v>20568.070184097451</v>
      </c>
      <c r="F61" s="107">
        <v>300300</v>
      </c>
      <c r="G61" s="107">
        <v>66396.367735236592</v>
      </c>
      <c r="H61" s="328">
        <f t="shared" si="0"/>
        <v>1013604.437919334</v>
      </c>
    </row>
    <row r="62" spans="1:8">
      <c r="A62" s="91" t="s">
        <v>179</v>
      </c>
      <c r="C62" s="108">
        <v>279</v>
      </c>
      <c r="D62" s="107">
        <v>407340</v>
      </c>
      <c r="E62" s="107">
        <v>6296.3480155400357</v>
      </c>
      <c r="F62" s="107">
        <v>92070</v>
      </c>
      <c r="G62" s="107">
        <v>20325.418694460179</v>
      </c>
      <c r="H62" s="328">
        <f t="shared" si="0"/>
        <v>526031.76671000023</v>
      </c>
    </row>
    <row r="63" spans="1:8">
      <c r="A63" s="91" t="s">
        <v>93</v>
      </c>
      <c r="C63" s="108">
        <v>480</v>
      </c>
      <c r="D63" s="107">
        <v>700800</v>
      </c>
      <c r="E63" s="107">
        <v>10829.718586728859</v>
      </c>
      <c r="F63" s="107">
        <v>158400</v>
      </c>
      <c r="G63" s="107">
        <v>34959.720154471506</v>
      </c>
      <c r="H63" s="328">
        <f t="shared" si="0"/>
        <v>904989.43874120037</v>
      </c>
    </row>
    <row r="64" spans="1:8">
      <c r="A64" s="91" t="s">
        <v>180</v>
      </c>
      <c r="C64" s="108">
        <v>544</v>
      </c>
      <c r="D64" s="107">
        <v>794240</v>
      </c>
      <c r="E64" s="107">
        <v>26043.984973370145</v>
      </c>
      <c r="F64" s="107">
        <v>380800</v>
      </c>
      <c r="G64" s="107">
        <v>84073.322781630734</v>
      </c>
      <c r="H64" s="328">
        <f t="shared" si="0"/>
        <v>1285157.3077550009</v>
      </c>
    </row>
    <row r="65" spans="1:8">
      <c r="A65" s="91" t="s">
        <v>185</v>
      </c>
      <c r="C65" s="108">
        <v>399</v>
      </c>
      <c r="D65" s="107">
        <v>582540</v>
      </c>
      <c r="E65" s="107">
        <v>9003.77766222225</v>
      </c>
      <c r="F65" s="107">
        <v>131670</v>
      </c>
      <c r="G65" s="107">
        <v>29065.348733078052</v>
      </c>
      <c r="H65" s="328">
        <f t="shared" si="0"/>
        <v>752279.12639530038</v>
      </c>
    </row>
    <row r="66" spans="1:8">
      <c r="A66" s="91" t="s">
        <v>187</v>
      </c>
      <c r="C66" s="108">
        <v>1213</v>
      </c>
      <c r="D66" s="107">
        <v>1770980</v>
      </c>
      <c r="E66" s="107">
        <v>58098.120325210322</v>
      </c>
      <c r="F66" s="107">
        <v>849100</v>
      </c>
      <c r="G66" s="107">
        <v>187548.18158979164</v>
      </c>
      <c r="H66" s="328">
        <f t="shared" si="0"/>
        <v>2865726.3019150021</v>
      </c>
    </row>
    <row r="67" spans="1:8">
      <c r="A67" s="91" t="s">
        <v>97</v>
      </c>
      <c r="C67" s="108">
        <v>374</v>
      </c>
      <c r="D67" s="107">
        <v>546040</v>
      </c>
      <c r="E67" s="107">
        <v>8437.1063408236478</v>
      </c>
      <c r="F67" s="107">
        <v>123420</v>
      </c>
      <c r="G67" s="107">
        <v>27236.061050576642</v>
      </c>
      <c r="H67" s="328">
        <f t="shared" si="0"/>
        <v>705133.16739140032</v>
      </c>
    </row>
    <row r="68" spans="1:8">
      <c r="A68" s="91" t="s">
        <v>188</v>
      </c>
      <c r="C68" s="108">
        <v>507</v>
      </c>
      <c r="D68" s="107">
        <v>740220</v>
      </c>
      <c r="E68" s="107">
        <v>24307.719308478801</v>
      </c>
      <c r="F68" s="107">
        <v>354900</v>
      </c>
      <c r="G68" s="107">
        <v>78468.434596188687</v>
      </c>
      <c r="H68" s="328">
        <f t="shared" si="0"/>
        <v>1197896.1539046674</v>
      </c>
    </row>
    <row r="69" spans="1:8">
      <c r="A69" s="91" t="s">
        <v>189</v>
      </c>
      <c r="C69" s="108">
        <v>493</v>
      </c>
      <c r="D69" s="107">
        <v>719780</v>
      </c>
      <c r="E69" s="107">
        <v>20700.469026974522</v>
      </c>
      <c r="F69" s="107">
        <v>302189.28000000003</v>
      </c>
      <c r="G69" s="107">
        <v>66823.768175856574</v>
      </c>
      <c r="H69" s="328">
        <f t="shared" si="0"/>
        <v>1109493.5172028311</v>
      </c>
    </row>
    <row r="70" spans="1:8">
      <c r="A70" s="91" t="s">
        <v>190</v>
      </c>
      <c r="C70" s="108">
        <v>940</v>
      </c>
      <c r="D70" s="107">
        <v>1372400</v>
      </c>
      <c r="E70" s="107">
        <v>45009.348389875588</v>
      </c>
      <c r="F70" s="107">
        <v>658000.00000000012</v>
      </c>
      <c r="G70" s="107">
        <v>145295.94757645929</v>
      </c>
      <c r="H70" s="328">
        <f t="shared" si="0"/>
        <v>2220705.2959663351</v>
      </c>
    </row>
    <row r="71" spans="1:8">
      <c r="A71" s="91" t="s">
        <v>191</v>
      </c>
      <c r="C71" s="108">
        <v>485</v>
      </c>
      <c r="D71" s="107">
        <v>708100</v>
      </c>
      <c r="E71" s="107">
        <v>10955.64554703966</v>
      </c>
      <c r="F71" s="107">
        <v>160050</v>
      </c>
      <c r="G71" s="107">
        <v>35366.228528360705</v>
      </c>
      <c r="H71" s="328">
        <f t="shared" ref="H71:H134" si="1">SUM(D71:G71)</f>
        <v>914471.87407540041</v>
      </c>
    </row>
    <row r="72" spans="1:8">
      <c r="A72" s="91" t="s">
        <v>192</v>
      </c>
      <c r="C72" s="108">
        <v>1255</v>
      </c>
      <c r="D72" s="107">
        <v>1832300</v>
      </c>
      <c r="E72" s="107">
        <v>28333.566069930162</v>
      </c>
      <c r="F72" s="107">
        <v>414150</v>
      </c>
      <c r="G72" s="107">
        <v>91464.384125070806</v>
      </c>
      <c r="H72" s="328">
        <f t="shared" si="1"/>
        <v>2366247.9501950005</v>
      </c>
    </row>
    <row r="73" spans="1:8">
      <c r="A73" s="91" t="s">
        <v>193</v>
      </c>
      <c r="C73" s="108">
        <v>139</v>
      </c>
      <c r="D73" s="107">
        <v>202940</v>
      </c>
      <c r="E73" s="107">
        <v>3148.1740077700179</v>
      </c>
      <c r="F73" s="107">
        <v>45870</v>
      </c>
      <c r="G73" s="107">
        <v>10162.709347230089</v>
      </c>
      <c r="H73" s="328">
        <f t="shared" si="1"/>
        <v>262120.88335500011</v>
      </c>
    </row>
    <row r="74" spans="1:8">
      <c r="A74" s="93" t="s">
        <v>195</v>
      </c>
      <c r="C74" s="108">
        <v>1059</v>
      </c>
      <c r="D74" s="107">
        <v>1546140</v>
      </c>
      <c r="E74" s="107">
        <v>23926.122459052134</v>
      </c>
      <c r="F74" s="107">
        <v>349470</v>
      </c>
      <c r="G74" s="107">
        <v>77236.591038948682</v>
      </c>
      <c r="H74" s="328">
        <f t="shared" si="1"/>
        <v>1996772.7134980008</v>
      </c>
    </row>
    <row r="75" spans="1:8">
      <c r="A75" s="91" t="s">
        <v>196</v>
      </c>
      <c r="C75" s="108">
        <v>569</v>
      </c>
      <c r="D75" s="107">
        <v>830740</v>
      </c>
      <c r="E75" s="107">
        <v>27246.01504906415</v>
      </c>
      <c r="F75" s="107">
        <v>398300</v>
      </c>
      <c r="G75" s="107">
        <v>87953.629986936765</v>
      </c>
      <c r="H75" s="328">
        <f t="shared" si="1"/>
        <v>1344239.6450360008</v>
      </c>
    </row>
    <row r="76" spans="1:8">
      <c r="A76" s="91" t="s">
        <v>197</v>
      </c>
      <c r="C76" s="108">
        <v>151</v>
      </c>
      <c r="D76" s="107">
        <v>220460</v>
      </c>
      <c r="E76" s="107">
        <v>3400.0279283916188</v>
      </c>
      <c r="F76" s="107">
        <v>49830</v>
      </c>
      <c r="G76" s="107">
        <v>10975.726095008496</v>
      </c>
      <c r="H76" s="328">
        <f t="shared" si="1"/>
        <v>284665.75402340008</v>
      </c>
    </row>
    <row r="77" spans="1:8">
      <c r="A77" s="93" t="s">
        <v>198</v>
      </c>
      <c r="C77" s="108">
        <v>822</v>
      </c>
      <c r="D77" s="107">
        <v>1200120</v>
      </c>
      <c r="E77" s="107">
        <v>39399.874703303547</v>
      </c>
      <c r="F77" s="107">
        <v>575400</v>
      </c>
      <c r="G77" s="107">
        <v>127187.84728503109</v>
      </c>
      <c r="H77" s="328">
        <f t="shared" si="1"/>
        <v>1942107.7219883346</v>
      </c>
    </row>
    <row r="78" spans="1:8">
      <c r="A78" s="91" t="s">
        <v>199</v>
      </c>
      <c r="C78" s="108">
        <v>410</v>
      </c>
      <c r="D78" s="107">
        <v>598600</v>
      </c>
      <c r="E78" s="107">
        <v>9255.631582843851</v>
      </c>
      <c r="F78" s="107">
        <v>135300</v>
      </c>
      <c r="G78" s="107">
        <v>29878.365480856464</v>
      </c>
      <c r="H78" s="328">
        <f t="shared" si="1"/>
        <v>773033.99706370034</v>
      </c>
    </row>
    <row r="79" spans="1:8">
      <c r="A79" s="91" t="s">
        <v>200</v>
      </c>
      <c r="C79" s="108">
        <v>1545</v>
      </c>
      <c r="D79" s="107">
        <v>2255700</v>
      </c>
      <c r="E79" s="107">
        <v>54973.666377600661</v>
      </c>
      <c r="F79" s="107">
        <v>803523.59999999986</v>
      </c>
      <c r="G79" s="107">
        <v>177462.04363807957</v>
      </c>
      <c r="H79" s="328">
        <f t="shared" si="1"/>
        <v>3291659.3100156803</v>
      </c>
    </row>
    <row r="80" spans="1:8">
      <c r="A80" s="91" t="s">
        <v>201</v>
      </c>
      <c r="C80" s="108">
        <v>357</v>
      </c>
      <c r="D80" s="107">
        <v>521220</v>
      </c>
      <c r="E80" s="107">
        <v>17095.538854314764</v>
      </c>
      <c r="F80" s="107">
        <v>249900</v>
      </c>
      <c r="G80" s="107">
        <v>55186.591364352491</v>
      </c>
      <c r="H80" s="328">
        <f t="shared" si="1"/>
        <v>843402.13021866721</v>
      </c>
    </row>
    <row r="81" spans="1:8">
      <c r="A81" s="91" t="s">
        <v>202</v>
      </c>
      <c r="C81" s="108">
        <v>507</v>
      </c>
      <c r="D81" s="107">
        <v>740220</v>
      </c>
      <c r="E81" s="107">
        <v>24307.719308478801</v>
      </c>
      <c r="F81" s="107">
        <v>354900</v>
      </c>
      <c r="G81" s="107">
        <v>78468.434596188687</v>
      </c>
      <c r="H81" s="328">
        <f t="shared" si="1"/>
        <v>1197896.1539046674</v>
      </c>
    </row>
    <row r="82" spans="1:8">
      <c r="A82" s="91" t="s">
        <v>203</v>
      </c>
      <c r="C82" s="108">
        <v>401</v>
      </c>
      <c r="D82" s="107">
        <v>585460</v>
      </c>
      <c r="E82" s="107">
        <v>9066.7411423776502</v>
      </c>
      <c r="F82" s="107">
        <v>132330</v>
      </c>
      <c r="G82" s="107">
        <v>29268.602920022655</v>
      </c>
      <c r="H82" s="328">
        <f t="shared" si="1"/>
        <v>756125.34406240028</v>
      </c>
    </row>
    <row r="83" spans="1:8">
      <c r="A83" s="91" t="s">
        <v>204</v>
      </c>
      <c r="C83" s="108">
        <v>237</v>
      </c>
      <c r="D83" s="107">
        <v>346020</v>
      </c>
      <c r="E83" s="107">
        <v>5351.8958132090293</v>
      </c>
      <c r="F83" s="107">
        <v>78210</v>
      </c>
      <c r="G83" s="107">
        <v>17276.60589029115</v>
      </c>
      <c r="H83" s="328">
        <f t="shared" si="1"/>
        <v>446858.50170350017</v>
      </c>
    </row>
    <row r="84" spans="1:8">
      <c r="A84" s="91" t="s">
        <v>205</v>
      </c>
      <c r="C84" s="108">
        <v>276</v>
      </c>
      <c r="D84" s="107">
        <v>402960</v>
      </c>
      <c r="E84" s="107">
        <v>6233.3845353846336</v>
      </c>
      <c r="F84" s="107">
        <v>91080</v>
      </c>
      <c r="G84" s="107">
        <v>20122.164507515576</v>
      </c>
      <c r="H84" s="328">
        <f t="shared" si="1"/>
        <v>520395.54904290021</v>
      </c>
    </row>
    <row r="85" spans="1:8">
      <c r="A85" s="91" t="s">
        <v>206</v>
      </c>
      <c r="C85" s="108">
        <v>772</v>
      </c>
      <c r="D85" s="107">
        <v>1127120</v>
      </c>
      <c r="E85" s="107">
        <v>36995.814551915544</v>
      </c>
      <c r="F85" s="107">
        <v>540400</v>
      </c>
      <c r="G85" s="107">
        <v>119427.23287441906</v>
      </c>
      <c r="H85" s="328">
        <f t="shared" si="1"/>
        <v>1823943.0474263346</v>
      </c>
    </row>
    <row r="86" spans="1:8">
      <c r="A86" s="91" t="s">
        <v>207</v>
      </c>
      <c r="C86" s="108">
        <v>572</v>
      </c>
      <c r="D86" s="107">
        <v>835120</v>
      </c>
      <c r="E86" s="107">
        <v>12907.513431857071</v>
      </c>
      <c r="F86" s="107">
        <v>188760</v>
      </c>
      <c r="G86" s="107">
        <v>41667.108323643362</v>
      </c>
      <c r="H86" s="328">
        <f t="shared" si="1"/>
        <v>1078454.6217555006</v>
      </c>
    </row>
    <row r="87" spans="1:8">
      <c r="A87" s="91" t="s">
        <v>208</v>
      </c>
      <c r="C87" s="108">
        <v>1285</v>
      </c>
      <c r="D87" s="107">
        <v>1876100</v>
      </c>
      <c r="E87" s="107">
        <v>29026.16435163956</v>
      </c>
      <c r="F87" s="107">
        <v>424050</v>
      </c>
      <c r="G87" s="107">
        <v>93700.180181461415</v>
      </c>
      <c r="H87" s="328">
        <f t="shared" si="1"/>
        <v>2422876.3445331007</v>
      </c>
    </row>
    <row r="88" spans="1:8">
      <c r="A88" s="91" t="s">
        <v>209</v>
      </c>
      <c r="C88" s="108">
        <v>98</v>
      </c>
      <c r="D88" s="107">
        <v>143080</v>
      </c>
      <c r="E88" s="107">
        <v>2203.7218054390123</v>
      </c>
      <c r="F88" s="107">
        <v>32340</v>
      </c>
      <c r="G88" s="107">
        <v>7113.8965430610624</v>
      </c>
      <c r="H88" s="328">
        <f t="shared" si="1"/>
        <v>184737.61834850008</v>
      </c>
    </row>
    <row r="89" spans="1:8">
      <c r="A89" s="91" t="s">
        <v>211</v>
      </c>
      <c r="C89" s="108">
        <v>1255</v>
      </c>
      <c r="D89" s="107">
        <v>1832300</v>
      </c>
      <c r="E89" s="107">
        <v>60101.503784700333</v>
      </c>
      <c r="F89" s="107">
        <v>878500</v>
      </c>
      <c r="G89" s="107">
        <v>194015.36026530169</v>
      </c>
      <c r="H89" s="328">
        <f t="shared" si="1"/>
        <v>2964916.8640500018</v>
      </c>
    </row>
    <row r="90" spans="1:8">
      <c r="A90" s="91" t="s">
        <v>212</v>
      </c>
      <c r="C90" s="108">
        <v>279</v>
      </c>
      <c r="D90" s="107">
        <v>407340</v>
      </c>
      <c r="E90" s="107">
        <v>6296.3480155400357</v>
      </c>
      <c r="F90" s="107">
        <v>92070</v>
      </c>
      <c r="G90" s="107">
        <v>20325.418694460179</v>
      </c>
      <c r="H90" s="328">
        <f t="shared" si="1"/>
        <v>526031.76671000023</v>
      </c>
    </row>
    <row r="91" spans="1:8">
      <c r="A91" s="91" t="s">
        <v>213</v>
      </c>
      <c r="C91" s="108">
        <v>471</v>
      </c>
      <c r="D91" s="107">
        <v>687660</v>
      </c>
      <c r="E91" s="107">
        <v>22571.453643587458</v>
      </c>
      <c r="F91" s="107">
        <v>329700</v>
      </c>
      <c r="G91" s="107">
        <v>72863.54641074664</v>
      </c>
      <c r="H91" s="328">
        <f t="shared" si="1"/>
        <v>1112795.0000543341</v>
      </c>
    </row>
    <row r="92" spans="1:8">
      <c r="A92" s="91" t="s">
        <v>214</v>
      </c>
      <c r="C92" s="108">
        <v>1656</v>
      </c>
      <c r="D92" s="107">
        <v>2417760</v>
      </c>
      <c r="E92" s="107">
        <v>51354.021830427002</v>
      </c>
      <c r="F92" s="107">
        <v>750366.71999999986</v>
      </c>
      <c r="G92" s="107">
        <v>165777.36693900829</v>
      </c>
      <c r="H92" s="328">
        <f t="shared" si="1"/>
        <v>3385258.108769435</v>
      </c>
    </row>
    <row r="93" spans="1:8">
      <c r="A93" s="91" t="s">
        <v>215</v>
      </c>
      <c r="C93" s="108">
        <v>351</v>
      </c>
      <c r="D93" s="107">
        <v>512460</v>
      </c>
      <c r="E93" s="107">
        <v>16828.421059716093</v>
      </c>
      <c r="F93" s="107">
        <v>245700</v>
      </c>
      <c r="G93" s="107">
        <v>54324.300874284476</v>
      </c>
      <c r="H93" s="328">
        <f t="shared" si="1"/>
        <v>829312.72193400061</v>
      </c>
    </row>
    <row r="94" spans="1:8">
      <c r="A94" s="91" t="s">
        <v>216</v>
      </c>
      <c r="C94" s="108">
        <v>2716</v>
      </c>
      <c r="D94" s="107">
        <v>3965360</v>
      </c>
      <c r="E94" s="107">
        <v>130086.36596955136</v>
      </c>
      <c r="F94" s="107">
        <v>1901200</v>
      </c>
      <c r="G94" s="107">
        <v>419935.46866311959</v>
      </c>
      <c r="H94" s="328">
        <f t="shared" si="1"/>
        <v>6416581.8346326714</v>
      </c>
    </row>
    <row r="95" spans="1:8">
      <c r="A95" s="91" t="s">
        <v>182</v>
      </c>
      <c r="C95" s="108">
        <v>298</v>
      </c>
      <c r="D95" s="107">
        <v>435080</v>
      </c>
      <c r="E95" s="107">
        <v>14290.802011028745</v>
      </c>
      <c r="F95" s="107">
        <v>208600</v>
      </c>
      <c r="G95" s="107">
        <v>46132.541218638406</v>
      </c>
      <c r="H95" s="328">
        <f t="shared" si="1"/>
        <v>704103.34322966717</v>
      </c>
    </row>
    <row r="96" spans="1:8">
      <c r="A96" s="91" t="s">
        <v>217</v>
      </c>
      <c r="C96" s="108">
        <v>2518</v>
      </c>
      <c r="D96" s="107">
        <v>3676280</v>
      </c>
      <c r="E96" s="107">
        <v>120603.68426129867</v>
      </c>
      <c r="F96" s="107">
        <v>1762600</v>
      </c>
      <c r="G96" s="107">
        <v>389324.15626570542</v>
      </c>
      <c r="H96" s="328">
        <f t="shared" si="1"/>
        <v>5948807.8405270046</v>
      </c>
    </row>
    <row r="97" spans="1:8">
      <c r="A97" s="91" t="s">
        <v>218</v>
      </c>
      <c r="C97" s="108">
        <v>546</v>
      </c>
      <c r="D97" s="107">
        <v>797160</v>
      </c>
      <c r="E97" s="107">
        <v>26177.543870669477</v>
      </c>
      <c r="F97" s="107">
        <v>382200</v>
      </c>
      <c r="G97" s="107">
        <v>84504.468026664734</v>
      </c>
      <c r="H97" s="328">
        <f t="shared" si="1"/>
        <v>1290042.0118973341</v>
      </c>
    </row>
    <row r="98" spans="1:8">
      <c r="A98" s="91" t="s">
        <v>219</v>
      </c>
      <c r="C98" s="108">
        <v>360</v>
      </c>
      <c r="D98" s="107">
        <v>525600</v>
      </c>
      <c r="E98" s="107">
        <v>8122.2889400466447</v>
      </c>
      <c r="F98" s="107">
        <v>118800</v>
      </c>
      <c r="G98" s="107">
        <v>26219.79011585363</v>
      </c>
      <c r="H98" s="328">
        <f t="shared" si="1"/>
        <v>678742.07905590034</v>
      </c>
    </row>
    <row r="99" spans="1:8">
      <c r="A99" s="91" t="s">
        <v>220</v>
      </c>
      <c r="C99" s="108">
        <v>502</v>
      </c>
      <c r="D99" s="107">
        <v>732920</v>
      </c>
      <c r="E99" s="107">
        <v>11333.426427972061</v>
      </c>
      <c r="F99" s="107">
        <v>165660</v>
      </c>
      <c r="G99" s="107">
        <v>36585.753650028317</v>
      </c>
      <c r="H99" s="328">
        <f t="shared" si="1"/>
        <v>946499.1800780003</v>
      </c>
    </row>
    <row r="100" spans="1:8">
      <c r="A100" s="91" t="s">
        <v>221</v>
      </c>
      <c r="C100" s="108">
        <v>301</v>
      </c>
      <c r="D100" s="107">
        <v>439460</v>
      </c>
      <c r="E100" s="107">
        <v>6800.0558567832377</v>
      </c>
      <c r="F100" s="107">
        <v>99330</v>
      </c>
      <c r="G100" s="107">
        <v>21951.452190016993</v>
      </c>
      <c r="H100" s="328">
        <f t="shared" si="1"/>
        <v>567541.50804680015</v>
      </c>
    </row>
    <row r="101" spans="1:8">
      <c r="A101" s="91" t="s">
        <v>222</v>
      </c>
      <c r="C101" s="108">
        <v>535</v>
      </c>
      <c r="D101" s="107">
        <v>781100</v>
      </c>
      <c r="E101" s="107">
        <v>12088.988189836866</v>
      </c>
      <c r="F101" s="107">
        <v>176550</v>
      </c>
      <c r="G101" s="107">
        <v>39024.80389336354</v>
      </c>
      <c r="H101" s="328">
        <f t="shared" si="1"/>
        <v>1008763.7920832004</v>
      </c>
    </row>
    <row r="102" spans="1:8">
      <c r="A102" s="94" t="s">
        <v>223</v>
      </c>
      <c r="C102" s="108">
        <v>493</v>
      </c>
      <c r="D102" s="107">
        <v>719780</v>
      </c>
      <c r="E102" s="107">
        <v>23639.924821982131</v>
      </c>
      <c r="F102" s="107">
        <v>345100</v>
      </c>
      <c r="G102" s="107">
        <v>76312.708371018656</v>
      </c>
      <c r="H102" s="328">
        <f t="shared" si="1"/>
        <v>1164832.6331930009</v>
      </c>
    </row>
    <row r="103" spans="1:8">
      <c r="A103" s="91" t="s">
        <v>224</v>
      </c>
      <c r="C103" s="108">
        <v>296</v>
      </c>
      <c r="D103" s="107">
        <v>432160</v>
      </c>
      <c r="E103" s="107">
        <v>14157.243113729412</v>
      </c>
      <c r="F103" s="107">
        <v>207200</v>
      </c>
      <c r="G103" s="107">
        <v>45701.395973604398</v>
      </c>
      <c r="H103" s="328">
        <f t="shared" si="1"/>
        <v>699218.63908733381</v>
      </c>
    </row>
    <row r="104" spans="1:8">
      <c r="A104" s="91" t="s">
        <v>225</v>
      </c>
      <c r="C104" s="108">
        <v>360</v>
      </c>
      <c r="D104" s="107">
        <v>525600</v>
      </c>
      <c r="E104" s="107">
        <v>8122.2889400466447</v>
      </c>
      <c r="F104" s="107">
        <v>118800</v>
      </c>
      <c r="G104" s="107">
        <v>26219.79011585363</v>
      </c>
      <c r="H104" s="328">
        <f t="shared" si="1"/>
        <v>678742.07905590034</v>
      </c>
    </row>
    <row r="105" spans="1:8">
      <c r="A105" s="95" t="s">
        <v>226</v>
      </c>
      <c r="C105" s="108">
        <v>711</v>
      </c>
      <c r="D105" s="107">
        <v>1038060</v>
      </c>
      <c r="E105" s="107">
        <v>16055.68743962709</v>
      </c>
      <c r="F105" s="107">
        <v>234630</v>
      </c>
      <c r="G105" s="107">
        <v>51829.817670873461</v>
      </c>
      <c r="H105" s="328">
        <f t="shared" si="1"/>
        <v>1340575.5051105004</v>
      </c>
    </row>
    <row r="106" spans="1:8">
      <c r="A106" s="95" t="s">
        <v>228</v>
      </c>
      <c r="C106" s="108">
        <v>585</v>
      </c>
      <c r="D106" s="107">
        <v>854100</v>
      </c>
      <c r="E106" s="107">
        <v>13222.330832634074</v>
      </c>
      <c r="F106" s="107">
        <v>193050</v>
      </c>
      <c r="G106" s="107">
        <v>42683.379258366374</v>
      </c>
      <c r="H106" s="328">
        <f t="shared" si="1"/>
        <v>1103055.7100910004</v>
      </c>
    </row>
    <row r="107" spans="1:8">
      <c r="A107" s="95" t="s">
        <v>366</v>
      </c>
      <c r="C107" s="108">
        <v>318</v>
      </c>
      <c r="D107" s="107">
        <v>464280</v>
      </c>
      <c r="E107" s="107">
        <v>7177.8367377156401</v>
      </c>
      <c r="F107" s="107">
        <v>104940</v>
      </c>
      <c r="G107" s="107">
        <v>23170.977311684605</v>
      </c>
      <c r="H107" s="328">
        <f t="shared" si="1"/>
        <v>599568.81404940027</v>
      </c>
    </row>
    <row r="108" spans="1:8">
      <c r="A108" s="95" t="s">
        <v>102</v>
      </c>
      <c r="C108" s="108">
        <v>625</v>
      </c>
      <c r="D108" s="107">
        <v>912500</v>
      </c>
      <c r="E108" s="107">
        <v>14103.819554809677</v>
      </c>
      <c r="F108" s="107">
        <v>206250</v>
      </c>
      <c r="G108" s="107">
        <v>45528.937875590796</v>
      </c>
      <c r="H108" s="328">
        <f t="shared" si="1"/>
        <v>1178382.7574304005</v>
      </c>
    </row>
    <row r="109" spans="1:8">
      <c r="A109" s="95" t="s">
        <v>229</v>
      </c>
      <c r="C109" s="108">
        <v>262</v>
      </c>
      <c r="D109" s="107">
        <v>382520</v>
      </c>
      <c r="E109" s="107">
        <v>5918.5671346076324</v>
      </c>
      <c r="F109" s="107">
        <v>86460</v>
      </c>
      <c r="G109" s="107">
        <v>19105.893572792567</v>
      </c>
      <c r="H109" s="328">
        <f t="shared" si="1"/>
        <v>494004.46070740023</v>
      </c>
    </row>
    <row r="110" spans="1:8">
      <c r="A110" s="95" t="s">
        <v>230</v>
      </c>
      <c r="C110" s="108">
        <v>767</v>
      </c>
      <c r="D110" s="107">
        <v>1119820</v>
      </c>
      <c r="E110" s="107">
        <v>17314.957042735092</v>
      </c>
      <c r="F110" s="107">
        <v>253110</v>
      </c>
      <c r="G110" s="107">
        <v>55894.90140976548</v>
      </c>
      <c r="H110" s="328">
        <f t="shared" si="1"/>
        <v>1446139.8584525005</v>
      </c>
    </row>
    <row r="111" spans="1:8">
      <c r="A111" s="95" t="s">
        <v>231</v>
      </c>
      <c r="C111" s="108">
        <v>1796</v>
      </c>
      <c r="D111" s="107">
        <v>2622160</v>
      </c>
      <c r="E111" s="107">
        <v>53818.893255739655</v>
      </c>
      <c r="F111" s="107">
        <v>786648</v>
      </c>
      <c r="G111" s="107">
        <v>173734.28793890215</v>
      </c>
      <c r="H111" s="328">
        <f t="shared" si="1"/>
        <v>3636361.1811946416</v>
      </c>
    </row>
    <row r="112" spans="1:8">
      <c r="A112" s="95" t="s">
        <v>232</v>
      </c>
      <c r="C112" s="108">
        <v>298</v>
      </c>
      <c r="D112" s="107">
        <v>435080</v>
      </c>
      <c r="E112" s="107">
        <v>14290.802011028745</v>
      </c>
      <c r="F112" s="107">
        <v>208600</v>
      </c>
      <c r="G112" s="107">
        <v>46132.541218638406</v>
      </c>
      <c r="H112" s="328">
        <f t="shared" si="1"/>
        <v>704103.34322966717</v>
      </c>
    </row>
    <row r="113" spans="1:8">
      <c r="A113" s="95" t="s">
        <v>233</v>
      </c>
      <c r="C113" s="108">
        <v>454</v>
      </c>
      <c r="D113" s="107">
        <v>662840</v>
      </c>
      <c r="E113" s="107">
        <v>21770.100259791452</v>
      </c>
      <c r="F113" s="107">
        <v>317800</v>
      </c>
      <c r="G113" s="107">
        <v>70276.674940542609</v>
      </c>
      <c r="H113" s="328">
        <f t="shared" si="1"/>
        <v>1072686.7752003341</v>
      </c>
    </row>
    <row r="114" spans="1:8">
      <c r="A114" s="95" t="s">
        <v>101</v>
      </c>
      <c r="C114" s="108">
        <v>1648</v>
      </c>
      <c r="D114" s="107">
        <v>2406080</v>
      </c>
      <c r="E114" s="107">
        <v>37211.416771841607</v>
      </c>
      <c r="F114" s="107">
        <v>543840</v>
      </c>
      <c r="G114" s="107">
        <v>120123.22448425966</v>
      </c>
      <c r="H114" s="328">
        <f t="shared" si="1"/>
        <v>3107254.6412561014</v>
      </c>
    </row>
    <row r="115" spans="1:8">
      <c r="A115" s="95" t="s">
        <v>234</v>
      </c>
      <c r="C115" s="108">
        <v>1227</v>
      </c>
      <c r="D115" s="107">
        <v>1791420</v>
      </c>
      <c r="E115" s="107">
        <v>27703.931268376153</v>
      </c>
      <c r="F115" s="107">
        <v>404910</v>
      </c>
      <c r="G115" s="107">
        <v>89431.842255624782</v>
      </c>
      <c r="H115" s="328">
        <f t="shared" si="1"/>
        <v>2313465.7735240012</v>
      </c>
    </row>
    <row r="116" spans="1:8">
      <c r="A116" s="95" t="s">
        <v>235</v>
      </c>
      <c r="C116" s="108">
        <v>502</v>
      </c>
      <c r="D116" s="107">
        <v>732920</v>
      </c>
      <c r="E116" s="107">
        <v>24040.60151388013</v>
      </c>
      <c r="F116" s="107">
        <v>351400</v>
      </c>
      <c r="G116" s="107">
        <v>77606.144106120671</v>
      </c>
      <c r="H116" s="328">
        <f t="shared" si="1"/>
        <v>1185966.7456200006</v>
      </c>
    </row>
    <row r="117" spans="1:8">
      <c r="A117" s="95" t="s">
        <v>236</v>
      </c>
      <c r="C117" s="108">
        <v>1224</v>
      </c>
      <c r="D117" s="107">
        <v>1787040</v>
      </c>
      <c r="E117" s="107">
        <v>58632.35591440765</v>
      </c>
      <c r="F117" s="107">
        <v>856800</v>
      </c>
      <c r="G117" s="107">
        <v>189272.76256992764</v>
      </c>
      <c r="H117" s="328">
        <f t="shared" si="1"/>
        <v>2891745.118484335</v>
      </c>
    </row>
    <row r="118" spans="1:8">
      <c r="A118" s="95" t="s">
        <v>237</v>
      </c>
      <c r="C118" s="108">
        <v>432</v>
      </c>
      <c r="D118" s="107">
        <v>630720</v>
      </c>
      <c r="E118" s="107">
        <v>9759.3394240870548</v>
      </c>
      <c r="F118" s="107">
        <v>142560</v>
      </c>
      <c r="G118" s="107">
        <v>31504.398976413278</v>
      </c>
      <c r="H118" s="328">
        <f t="shared" si="1"/>
        <v>814543.73840050038</v>
      </c>
    </row>
    <row r="119" spans="1:8">
      <c r="A119" s="95" t="s">
        <v>238</v>
      </c>
      <c r="C119" s="108">
        <v>248</v>
      </c>
      <c r="D119" s="107">
        <v>362080</v>
      </c>
      <c r="E119" s="107">
        <v>5603.7497338306312</v>
      </c>
      <c r="F119" s="107">
        <v>81840</v>
      </c>
      <c r="G119" s="107">
        <v>18089.622638069559</v>
      </c>
      <c r="H119" s="328">
        <f t="shared" si="1"/>
        <v>467613.37237190019</v>
      </c>
    </row>
    <row r="120" spans="1:8">
      <c r="A120" s="95" t="s">
        <v>239</v>
      </c>
      <c r="C120" s="108">
        <v>304</v>
      </c>
      <c r="D120" s="107">
        <v>443840</v>
      </c>
      <c r="E120" s="107">
        <v>14557.919805627416</v>
      </c>
      <c r="F120" s="107">
        <v>212800</v>
      </c>
      <c r="G120" s="107">
        <v>46994.831708706413</v>
      </c>
      <c r="H120" s="328">
        <f t="shared" si="1"/>
        <v>718192.75151433388</v>
      </c>
    </row>
    <row r="121" spans="1:8">
      <c r="A121" s="95" t="s">
        <v>240</v>
      </c>
      <c r="C121" s="108">
        <v>212</v>
      </c>
      <c r="D121" s="107">
        <v>309520</v>
      </c>
      <c r="E121" s="107">
        <v>10150.47619474939</v>
      </c>
      <c r="F121" s="107">
        <v>148400</v>
      </c>
      <c r="G121" s="107">
        <v>32767.038622584289</v>
      </c>
      <c r="H121" s="328">
        <f t="shared" si="1"/>
        <v>500837.51481733372</v>
      </c>
    </row>
    <row r="122" spans="1:8">
      <c r="A122" s="95" t="s">
        <v>241</v>
      </c>
      <c r="C122" s="108">
        <v>410</v>
      </c>
      <c r="D122" s="107">
        <v>598600</v>
      </c>
      <c r="E122" s="107">
        <v>9255.631582843851</v>
      </c>
      <c r="F122" s="107">
        <v>135300</v>
      </c>
      <c r="G122" s="107">
        <v>29878.365480856464</v>
      </c>
      <c r="H122" s="328">
        <f t="shared" si="1"/>
        <v>773033.99706370034</v>
      </c>
    </row>
    <row r="123" spans="1:8">
      <c r="A123" s="95" t="s">
        <v>242</v>
      </c>
      <c r="C123" s="108">
        <v>212</v>
      </c>
      <c r="D123" s="107">
        <v>309520</v>
      </c>
      <c r="E123" s="107">
        <v>4785.2244918104261</v>
      </c>
      <c r="F123" s="107">
        <v>69960</v>
      </c>
      <c r="G123" s="107">
        <v>15447.318207789735</v>
      </c>
      <c r="H123" s="328">
        <f t="shared" si="1"/>
        <v>399712.54269960016</v>
      </c>
    </row>
    <row r="124" spans="1:8">
      <c r="A124" s="95" t="s">
        <v>243</v>
      </c>
      <c r="C124" s="108">
        <v>337</v>
      </c>
      <c r="D124" s="107">
        <v>492020</v>
      </c>
      <c r="E124" s="107">
        <v>16160.626573219426</v>
      </c>
      <c r="F124" s="107">
        <v>235900</v>
      </c>
      <c r="G124" s="107">
        <v>52168.574649114467</v>
      </c>
      <c r="H124" s="328">
        <f t="shared" si="1"/>
        <v>796249.20122233394</v>
      </c>
    </row>
    <row r="125" spans="1:8">
      <c r="A125" s="95" t="s">
        <v>244</v>
      </c>
      <c r="C125" s="108">
        <v>1023</v>
      </c>
      <c r="D125" s="107">
        <v>1493580</v>
      </c>
      <c r="E125" s="107">
        <v>49016.115308855602</v>
      </c>
      <c r="F125" s="107">
        <v>716100</v>
      </c>
      <c r="G125" s="107">
        <v>158230.30492747939</v>
      </c>
      <c r="H125" s="328">
        <f t="shared" si="1"/>
        <v>2416926.4202363351</v>
      </c>
    </row>
    <row r="126" spans="1:8">
      <c r="A126" s="95" t="s">
        <v>186</v>
      </c>
      <c r="C126" s="108">
        <v>1467</v>
      </c>
      <c r="D126" s="107">
        <v>2141820</v>
      </c>
      <c r="E126" s="107">
        <v>96631.598461733098</v>
      </c>
      <c r="F126" s="107">
        <v>1412500.95</v>
      </c>
      <c r="G126" s="107">
        <v>311939.18967028719</v>
      </c>
      <c r="H126" s="328">
        <f t="shared" si="1"/>
        <v>3962891.7381320205</v>
      </c>
    </row>
    <row r="127" spans="1:8">
      <c r="A127" s="95" t="s">
        <v>245</v>
      </c>
      <c r="C127" s="108">
        <v>217</v>
      </c>
      <c r="D127" s="107">
        <v>316820</v>
      </c>
      <c r="E127" s="107">
        <v>4911.1514521212266</v>
      </c>
      <c r="F127" s="107">
        <v>71610</v>
      </c>
      <c r="G127" s="107">
        <v>15853.826581678937</v>
      </c>
      <c r="H127" s="328">
        <f t="shared" si="1"/>
        <v>409194.97803380014</v>
      </c>
    </row>
    <row r="128" spans="1:8">
      <c r="A128" s="95" t="s">
        <v>1557</v>
      </c>
      <c r="C128" s="108">
        <v>335</v>
      </c>
      <c r="D128" s="107">
        <v>489100</v>
      </c>
      <c r="E128" s="107">
        <v>7555.6176186480416</v>
      </c>
      <c r="F128" s="107">
        <v>110550</v>
      </c>
      <c r="G128" s="107">
        <v>24390.502433352212</v>
      </c>
      <c r="H128" s="328">
        <f t="shared" si="1"/>
        <v>631596.12005200027</v>
      </c>
    </row>
    <row r="129" spans="1:8">
      <c r="A129" s="95" t="s">
        <v>246</v>
      </c>
      <c r="C129" s="108">
        <v>758</v>
      </c>
      <c r="D129" s="107">
        <v>1106680</v>
      </c>
      <c r="E129" s="107">
        <v>36328.020065418867</v>
      </c>
      <c r="F129" s="107">
        <v>530600</v>
      </c>
      <c r="G129" s="107">
        <v>117271.50664924903</v>
      </c>
      <c r="H129" s="328">
        <f t="shared" si="1"/>
        <v>1790879.5267146679</v>
      </c>
    </row>
    <row r="130" spans="1:8">
      <c r="A130" s="95" t="s">
        <v>247</v>
      </c>
      <c r="C130" s="108">
        <v>931</v>
      </c>
      <c r="D130" s="107">
        <v>1359260</v>
      </c>
      <c r="E130" s="107">
        <v>21029.802371903712</v>
      </c>
      <c r="F130" s="107">
        <v>307229.99999999994</v>
      </c>
      <c r="G130" s="107">
        <v>67886.898439496988</v>
      </c>
      <c r="H130" s="328">
        <f t="shared" si="1"/>
        <v>1755406.7008114008</v>
      </c>
    </row>
    <row r="131" spans="1:8">
      <c r="A131" s="95" t="s">
        <v>248</v>
      </c>
      <c r="C131" s="108">
        <v>301</v>
      </c>
      <c r="D131" s="107">
        <v>439460</v>
      </c>
      <c r="E131" s="107">
        <v>6800.0558567832377</v>
      </c>
      <c r="F131" s="107">
        <v>99330</v>
      </c>
      <c r="G131" s="107">
        <v>21951.452190016993</v>
      </c>
      <c r="H131" s="328">
        <f t="shared" si="1"/>
        <v>567541.50804680015</v>
      </c>
    </row>
    <row r="132" spans="1:8">
      <c r="A132" s="95" t="s">
        <v>367</v>
      </c>
      <c r="C132" s="108">
        <v>1294</v>
      </c>
      <c r="D132" s="107">
        <v>1889240</v>
      </c>
      <c r="E132" s="107">
        <v>61971.328346891016</v>
      </c>
      <c r="F132" s="107">
        <v>905800</v>
      </c>
      <c r="G132" s="107">
        <v>200051.39369577778</v>
      </c>
      <c r="H132" s="328">
        <f t="shared" si="1"/>
        <v>3057062.7220426691</v>
      </c>
    </row>
    <row r="133" spans="1:8">
      <c r="A133" s="95" t="s">
        <v>249</v>
      </c>
      <c r="C133" s="108">
        <v>1450</v>
      </c>
      <c r="D133" s="107">
        <v>2117000</v>
      </c>
      <c r="E133" s="107">
        <v>69450.62659565371</v>
      </c>
      <c r="F133" s="107">
        <v>1015000</v>
      </c>
      <c r="G133" s="107">
        <v>224195.52741768191</v>
      </c>
      <c r="H133" s="328">
        <f t="shared" si="1"/>
        <v>3425646.1540133357</v>
      </c>
    </row>
    <row r="134" spans="1:8">
      <c r="A134" s="95" t="s">
        <v>250</v>
      </c>
      <c r="C134" s="108">
        <v>217</v>
      </c>
      <c r="D134" s="107">
        <v>316820</v>
      </c>
      <c r="E134" s="107">
        <v>4911.1514521212266</v>
      </c>
      <c r="F134" s="107">
        <v>71610</v>
      </c>
      <c r="G134" s="107">
        <v>15853.826581678937</v>
      </c>
      <c r="H134" s="328">
        <f t="shared" si="1"/>
        <v>409194.97803380014</v>
      </c>
    </row>
    <row r="135" spans="1:8">
      <c r="A135" s="95" t="s">
        <v>251</v>
      </c>
      <c r="C135" s="108">
        <v>588</v>
      </c>
      <c r="D135" s="107">
        <v>858480</v>
      </c>
      <c r="E135" s="107">
        <v>13285.294312789474</v>
      </c>
      <c r="F135" s="107">
        <v>194040</v>
      </c>
      <c r="G135" s="107">
        <v>42886.633445310974</v>
      </c>
      <c r="H135" s="328">
        <f t="shared" ref="H135:H198" si="2">SUM(D135:G135)</f>
        <v>1108691.9277581004</v>
      </c>
    </row>
    <row r="136" spans="1:8">
      <c r="A136" s="95" t="s">
        <v>252</v>
      </c>
      <c r="C136" s="108">
        <v>293</v>
      </c>
      <c r="D136" s="107">
        <v>427780</v>
      </c>
      <c r="E136" s="107">
        <v>6611.1654163170369</v>
      </c>
      <c r="F136" s="107">
        <v>96690</v>
      </c>
      <c r="G136" s="107">
        <v>21341.689629183187</v>
      </c>
      <c r="H136" s="328">
        <f t="shared" si="2"/>
        <v>552422.85504550021</v>
      </c>
    </row>
    <row r="137" spans="1:8">
      <c r="A137" s="95" t="s">
        <v>253</v>
      </c>
      <c r="C137" s="108">
        <v>226</v>
      </c>
      <c r="D137" s="107">
        <v>329960</v>
      </c>
      <c r="E137" s="107">
        <v>5100.0418925874283</v>
      </c>
      <c r="F137" s="107">
        <v>74580</v>
      </c>
      <c r="G137" s="107">
        <v>16463.589142512745</v>
      </c>
      <c r="H137" s="328">
        <f t="shared" si="2"/>
        <v>426103.6310351002</v>
      </c>
    </row>
    <row r="138" spans="1:8">
      <c r="A138" s="95" t="s">
        <v>254</v>
      </c>
      <c r="C138" s="108">
        <v>1009</v>
      </c>
      <c r="D138" s="107">
        <v>1473140</v>
      </c>
      <c r="E138" s="107">
        <v>22792.779816254926</v>
      </c>
      <c r="F138" s="107">
        <v>332970</v>
      </c>
      <c r="G138" s="107">
        <v>73578.015673945847</v>
      </c>
      <c r="H138" s="328">
        <f t="shared" si="2"/>
        <v>1902480.7954902009</v>
      </c>
    </row>
    <row r="139" spans="1:8">
      <c r="A139" s="95" t="s">
        <v>255</v>
      </c>
      <c r="C139" s="108">
        <v>1266</v>
      </c>
      <c r="D139" s="107">
        <v>1848360</v>
      </c>
      <c r="E139" s="107">
        <v>28585.419990551756</v>
      </c>
      <c r="F139" s="107">
        <v>417780</v>
      </c>
      <c r="G139" s="107">
        <v>92277.400872849204</v>
      </c>
      <c r="H139" s="328">
        <f t="shared" si="2"/>
        <v>2387002.8208634011</v>
      </c>
    </row>
    <row r="140" spans="1:8">
      <c r="A140" s="95" t="s">
        <v>256</v>
      </c>
      <c r="C140" s="108">
        <v>638</v>
      </c>
      <c r="D140" s="107">
        <v>931480</v>
      </c>
      <c r="E140" s="107">
        <v>30584.987481547498</v>
      </c>
      <c r="F140" s="107">
        <v>446600</v>
      </c>
      <c r="G140" s="107">
        <v>98732.261112786844</v>
      </c>
      <c r="H140" s="328">
        <f t="shared" si="2"/>
        <v>1507397.2485943343</v>
      </c>
    </row>
    <row r="141" spans="1:8">
      <c r="A141" s="95" t="s">
        <v>257</v>
      </c>
      <c r="C141" s="108">
        <v>948</v>
      </c>
      <c r="D141" s="107">
        <v>1384080</v>
      </c>
      <c r="E141" s="107">
        <v>45410.025081773572</v>
      </c>
      <c r="F141" s="107">
        <v>663599.99999999988</v>
      </c>
      <c r="G141" s="107">
        <v>146589.38331156125</v>
      </c>
      <c r="H141" s="328">
        <f t="shared" si="2"/>
        <v>2239679.4083933346</v>
      </c>
    </row>
    <row r="142" spans="1:8">
      <c r="A142" s="95" t="s">
        <v>258</v>
      </c>
      <c r="C142" s="108">
        <v>1026</v>
      </c>
      <c r="D142" s="107">
        <v>1497960</v>
      </c>
      <c r="E142" s="107">
        <v>49149.674206154945</v>
      </c>
      <c r="F142" s="107">
        <v>718200</v>
      </c>
      <c r="G142" s="107">
        <v>158661.4501725134</v>
      </c>
      <c r="H142" s="328">
        <f t="shared" si="2"/>
        <v>2423971.1243786681</v>
      </c>
    </row>
    <row r="143" spans="1:8">
      <c r="A143" s="95" t="s">
        <v>259</v>
      </c>
      <c r="C143" s="108">
        <v>661</v>
      </c>
      <c r="D143" s="107">
        <v>965060</v>
      </c>
      <c r="E143" s="107">
        <v>14922.344796829882</v>
      </c>
      <c r="F143" s="107">
        <v>218130</v>
      </c>
      <c r="G143" s="107">
        <v>48171.242305870619</v>
      </c>
      <c r="H143" s="328">
        <f t="shared" si="2"/>
        <v>1246283.5871027005</v>
      </c>
    </row>
    <row r="144" spans="1:8">
      <c r="A144" s="95" t="s">
        <v>260</v>
      </c>
      <c r="C144" s="108">
        <v>814</v>
      </c>
      <c r="D144" s="107">
        <v>1188440</v>
      </c>
      <c r="E144" s="107">
        <v>38999.19801140554</v>
      </c>
      <c r="F144" s="107">
        <v>569800</v>
      </c>
      <c r="G144" s="107">
        <v>125894.41154992908</v>
      </c>
      <c r="H144" s="328">
        <f t="shared" si="2"/>
        <v>1923133.6095613346</v>
      </c>
    </row>
    <row r="145" spans="1:8">
      <c r="A145" s="95" t="s">
        <v>261</v>
      </c>
      <c r="C145" s="108">
        <v>164</v>
      </c>
      <c r="D145" s="107">
        <v>239440</v>
      </c>
      <c r="E145" s="107">
        <v>3714.8453291686205</v>
      </c>
      <c r="F145" s="107">
        <v>54120</v>
      </c>
      <c r="G145" s="107">
        <v>11991.997029731505</v>
      </c>
      <c r="H145" s="328">
        <f t="shared" si="2"/>
        <v>309266.84235890012</v>
      </c>
    </row>
    <row r="146" spans="1:8">
      <c r="A146" s="95" t="s">
        <v>262</v>
      </c>
      <c r="C146" s="108">
        <v>343</v>
      </c>
      <c r="D146" s="107">
        <v>500780</v>
      </c>
      <c r="E146" s="107">
        <v>7744.5080591142432</v>
      </c>
      <c r="F146" s="107">
        <v>113190</v>
      </c>
      <c r="G146" s="107">
        <v>25000.264994186018</v>
      </c>
      <c r="H146" s="328">
        <f t="shared" si="2"/>
        <v>646714.77305330022</v>
      </c>
    </row>
    <row r="147" spans="1:8">
      <c r="A147" s="95" t="s">
        <v>263</v>
      </c>
      <c r="C147" s="108">
        <v>680</v>
      </c>
      <c r="D147" s="107">
        <v>992800</v>
      </c>
      <c r="E147" s="107">
        <v>32588.370941037516</v>
      </c>
      <c r="F147" s="107">
        <v>476000</v>
      </c>
      <c r="G147" s="107">
        <v>105199.43978829694</v>
      </c>
      <c r="H147" s="328">
        <f t="shared" si="2"/>
        <v>1606587.8107293346</v>
      </c>
    </row>
    <row r="148" spans="1:8">
      <c r="A148" s="95" t="s">
        <v>264</v>
      </c>
      <c r="C148" s="108">
        <v>234</v>
      </c>
      <c r="D148" s="107">
        <v>341640</v>
      </c>
      <c r="E148" s="107">
        <v>5288.9323330536299</v>
      </c>
      <c r="F148" s="107">
        <v>77220</v>
      </c>
      <c r="G148" s="107">
        <v>17073.35170334655</v>
      </c>
      <c r="H148" s="328">
        <f t="shared" si="2"/>
        <v>441222.28403640015</v>
      </c>
    </row>
    <row r="149" spans="1:8">
      <c r="A149" s="95" t="s">
        <v>265</v>
      </c>
      <c r="C149" s="108">
        <v>268</v>
      </c>
      <c r="D149" s="107">
        <v>391280</v>
      </c>
      <c r="E149" s="107">
        <v>6044.4940949184329</v>
      </c>
      <c r="F149" s="107">
        <v>88440</v>
      </c>
      <c r="G149" s="107">
        <v>19512.40194668177</v>
      </c>
      <c r="H149" s="328">
        <f t="shared" si="2"/>
        <v>505276.89604160021</v>
      </c>
    </row>
    <row r="150" spans="1:8">
      <c r="A150" s="95" t="s">
        <v>105</v>
      </c>
      <c r="C150" s="108">
        <v>806</v>
      </c>
      <c r="D150" s="107">
        <v>1176760</v>
      </c>
      <c r="E150" s="107">
        <v>38598.521319507548</v>
      </c>
      <c r="F150" s="107">
        <v>564200</v>
      </c>
      <c r="G150" s="107">
        <v>124600.97581482709</v>
      </c>
      <c r="H150" s="328">
        <f t="shared" si="2"/>
        <v>1904159.4971343346</v>
      </c>
    </row>
    <row r="151" spans="1:8">
      <c r="A151" s="95" t="s">
        <v>266</v>
      </c>
      <c r="C151" s="108">
        <v>237</v>
      </c>
      <c r="D151" s="107">
        <v>346020</v>
      </c>
      <c r="E151" s="107">
        <v>11352.506270443393</v>
      </c>
      <c r="F151" s="107">
        <v>165899.99999999997</v>
      </c>
      <c r="G151" s="107">
        <v>36647.345827890313</v>
      </c>
      <c r="H151" s="328">
        <f t="shared" si="2"/>
        <v>559919.85209833365</v>
      </c>
    </row>
    <row r="152" spans="1:8">
      <c r="A152" s="95" t="s">
        <v>267</v>
      </c>
      <c r="C152" s="108">
        <v>533</v>
      </c>
      <c r="D152" s="107">
        <v>778180</v>
      </c>
      <c r="E152" s="107">
        <v>12026.024709681467</v>
      </c>
      <c r="F152" s="107">
        <v>175890.00000000003</v>
      </c>
      <c r="G152" s="107">
        <v>38821.54970641894</v>
      </c>
      <c r="H152" s="328">
        <f t="shared" si="2"/>
        <v>1004917.5744161005</v>
      </c>
    </row>
    <row r="153" spans="1:8">
      <c r="A153" s="95" t="s">
        <v>268</v>
      </c>
      <c r="C153" s="108">
        <v>820</v>
      </c>
      <c r="D153" s="107">
        <v>1197200</v>
      </c>
      <c r="E153" s="107">
        <v>39266.315806004226</v>
      </c>
      <c r="F153" s="107">
        <v>574000</v>
      </c>
      <c r="G153" s="107">
        <v>126756.70203999712</v>
      </c>
      <c r="H153" s="328">
        <f t="shared" si="2"/>
        <v>1937223.0178460013</v>
      </c>
    </row>
    <row r="154" spans="1:8">
      <c r="A154" s="95" t="s">
        <v>269</v>
      </c>
      <c r="C154" s="108">
        <v>396</v>
      </c>
      <c r="D154" s="107">
        <v>578160</v>
      </c>
      <c r="E154" s="107">
        <v>8940.8141820668498</v>
      </c>
      <c r="F154" s="107">
        <v>130680</v>
      </c>
      <c r="G154" s="107">
        <v>28862.094546133452</v>
      </c>
      <c r="H154" s="328">
        <f t="shared" si="2"/>
        <v>746642.90872820024</v>
      </c>
    </row>
    <row r="155" spans="1:8">
      <c r="A155" s="95" t="s">
        <v>270</v>
      </c>
      <c r="C155" s="108">
        <v>293</v>
      </c>
      <c r="D155" s="107">
        <v>427780</v>
      </c>
      <c r="E155" s="107">
        <v>6611.1654163170369</v>
      </c>
      <c r="F155" s="107">
        <v>96690</v>
      </c>
      <c r="G155" s="107">
        <v>21341.689629183187</v>
      </c>
      <c r="H155" s="328">
        <f t="shared" si="2"/>
        <v>552422.85504550021</v>
      </c>
    </row>
    <row r="156" spans="1:8">
      <c r="A156" s="95" t="s">
        <v>271</v>
      </c>
      <c r="C156" s="108">
        <v>736</v>
      </c>
      <c r="D156" s="107">
        <v>1074560</v>
      </c>
      <c r="E156" s="107">
        <v>16622.358761025691</v>
      </c>
      <c r="F156" s="107">
        <v>242880</v>
      </c>
      <c r="G156" s="107">
        <v>53659.105353374864</v>
      </c>
      <c r="H156" s="328">
        <f t="shared" si="2"/>
        <v>1387721.4641144006</v>
      </c>
    </row>
    <row r="157" spans="1:8">
      <c r="A157" s="95" t="s">
        <v>272</v>
      </c>
      <c r="C157" s="108">
        <v>415</v>
      </c>
      <c r="D157" s="107">
        <v>605900</v>
      </c>
      <c r="E157" s="107">
        <v>19900.275697600773</v>
      </c>
      <c r="F157" s="107">
        <v>290500</v>
      </c>
      <c r="G157" s="107">
        <v>64240.641510066554</v>
      </c>
      <c r="H157" s="328">
        <f t="shared" si="2"/>
        <v>980540.91720766737</v>
      </c>
    </row>
    <row r="158" spans="1:8">
      <c r="A158" s="95" t="s">
        <v>273</v>
      </c>
      <c r="C158" s="108">
        <v>1520</v>
      </c>
      <c r="D158" s="107">
        <v>2219200</v>
      </c>
      <c r="E158" s="107">
        <v>72789.599028137076</v>
      </c>
      <c r="F158" s="107">
        <v>1064000</v>
      </c>
      <c r="G158" s="107">
        <v>234974.15854353207</v>
      </c>
      <c r="H158" s="328">
        <f t="shared" si="2"/>
        <v>3590963.7575716693</v>
      </c>
    </row>
    <row r="159" spans="1:8">
      <c r="A159" s="95" t="s">
        <v>274</v>
      </c>
      <c r="C159" s="108">
        <v>845</v>
      </c>
      <c r="D159" s="107">
        <v>1233700</v>
      </c>
      <c r="E159" s="107">
        <v>40468.345881698224</v>
      </c>
      <c r="F159" s="107">
        <v>591500</v>
      </c>
      <c r="G159" s="107">
        <v>130637.00924530314</v>
      </c>
      <c r="H159" s="328">
        <f t="shared" si="2"/>
        <v>1996305.3551270014</v>
      </c>
    </row>
    <row r="160" spans="1:8">
      <c r="A160" s="95" t="s">
        <v>275</v>
      </c>
      <c r="C160" s="108">
        <v>123</v>
      </c>
      <c r="D160" s="107">
        <v>179580</v>
      </c>
      <c r="E160" s="107">
        <v>2770.3931268376155</v>
      </c>
      <c r="F160" s="107">
        <v>40590.000000000007</v>
      </c>
      <c r="G160" s="107">
        <v>8943.1842255624779</v>
      </c>
      <c r="H160" s="328">
        <f t="shared" si="2"/>
        <v>231883.57735240008</v>
      </c>
    </row>
    <row r="161" spans="1:8">
      <c r="A161" s="95" t="s">
        <v>276</v>
      </c>
      <c r="C161" s="108">
        <v>413</v>
      </c>
      <c r="D161" s="107">
        <v>602980</v>
      </c>
      <c r="E161" s="107">
        <v>9318.5950629992512</v>
      </c>
      <c r="F161" s="107">
        <v>136290</v>
      </c>
      <c r="G161" s="107">
        <v>30081.61966780106</v>
      </c>
      <c r="H161" s="328">
        <f t="shared" si="2"/>
        <v>778670.21473080036</v>
      </c>
    </row>
    <row r="162" spans="1:8">
      <c r="A162" s="95" t="s">
        <v>277</v>
      </c>
      <c r="C162" s="108">
        <v>139</v>
      </c>
      <c r="D162" s="107">
        <v>202940</v>
      </c>
      <c r="E162" s="107">
        <v>3148.1740077700179</v>
      </c>
      <c r="F162" s="107">
        <v>45870</v>
      </c>
      <c r="G162" s="107">
        <v>10162.709347230089</v>
      </c>
      <c r="H162" s="328">
        <f t="shared" si="2"/>
        <v>262120.88335500011</v>
      </c>
    </row>
    <row r="163" spans="1:8">
      <c r="A163" s="95" t="s">
        <v>278</v>
      </c>
      <c r="C163" s="108">
        <v>2322</v>
      </c>
      <c r="D163" s="107">
        <v>3390120</v>
      </c>
      <c r="E163" s="107">
        <v>125383.89075453914</v>
      </c>
      <c r="F163" s="107">
        <v>1831825.8000000003</v>
      </c>
      <c r="G163" s="107">
        <v>404755.27573071746</v>
      </c>
      <c r="H163" s="328">
        <f t="shared" si="2"/>
        <v>5752084.9664852563</v>
      </c>
    </row>
    <row r="164" spans="1:8">
      <c r="A164" s="95" t="s">
        <v>279</v>
      </c>
      <c r="C164" s="108">
        <v>803</v>
      </c>
      <c r="D164" s="107">
        <v>1172380</v>
      </c>
      <c r="E164" s="107">
        <v>18133.4822847553</v>
      </c>
      <c r="F164" s="107">
        <v>264990</v>
      </c>
      <c r="G164" s="107">
        <v>58537.20584004531</v>
      </c>
      <c r="H164" s="328">
        <f t="shared" si="2"/>
        <v>1514040.6881248006</v>
      </c>
    </row>
    <row r="165" spans="1:8">
      <c r="A165" s="95" t="s">
        <v>280</v>
      </c>
      <c r="C165" s="108">
        <v>209</v>
      </c>
      <c r="D165" s="107">
        <v>305140</v>
      </c>
      <c r="E165" s="107">
        <v>4722.2610116550259</v>
      </c>
      <c r="F165" s="107">
        <v>68970</v>
      </c>
      <c r="G165" s="107">
        <v>15244.064020845133</v>
      </c>
      <c r="H165" s="328">
        <f t="shared" si="2"/>
        <v>394076.32503250014</v>
      </c>
    </row>
    <row r="166" spans="1:8">
      <c r="A166" s="95" t="s">
        <v>281</v>
      </c>
      <c r="C166" s="108">
        <v>650</v>
      </c>
      <c r="D166" s="107">
        <v>949000</v>
      </c>
      <c r="E166" s="107">
        <v>14670.49087620828</v>
      </c>
      <c r="F166" s="107">
        <v>214500</v>
      </c>
      <c r="G166" s="107">
        <v>47358.225558092214</v>
      </c>
      <c r="H166" s="328">
        <f t="shared" si="2"/>
        <v>1225528.7164343004</v>
      </c>
    </row>
    <row r="167" spans="1:8">
      <c r="A167" s="95" t="s">
        <v>282</v>
      </c>
      <c r="C167" s="108">
        <v>725</v>
      </c>
      <c r="D167" s="107">
        <v>1058500</v>
      </c>
      <c r="E167" s="107">
        <v>34586.412044635552</v>
      </c>
      <c r="F167" s="107">
        <v>505470.00000000006</v>
      </c>
      <c r="G167" s="107">
        <v>111649.37265400561</v>
      </c>
      <c r="H167" s="328">
        <f t="shared" si="2"/>
        <v>1710205.7846986412</v>
      </c>
    </row>
    <row r="168" spans="1:8">
      <c r="A168" s="95" t="s">
        <v>283</v>
      </c>
      <c r="C168" s="108">
        <v>906</v>
      </c>
      <c r="D168" s="107">
        <v>1322760</v>
      </c>
      <c r="E168" s="107">
        <v>43406.641622283576</v>
      </c>
      <c r="F168" s="107">
        <v>634200</v>
      </c>
      <c r="G168" s="107">
        <v>140122.20463605123</v>
      </c>
      <c r="H168" s="328">
        <f t="shared" si="2"/>
        <v>2140488.8462583348</v>
      </c>
    </row>
    <row r="169" spans="1:8">
      <c r="A169" s="95" t="s">
        <v>284</v>
      </c>
      <c r="C169" s="108">
        <v>259</v>
      </c>
      <c r="D169" s="107">
        <v>378140</v>
      </c>
      <c r="E169" s="107">
        <v>5855.6036544522321</v>
      </c>
      <c r="F169" s="107">
        <v>85470</v>
      </c>
      <c r="G169" s="107">
        <v>18902.639385847964</v>
      </c>
      <c r="H169" s="328">
        <f t="shared" si="2"/>
        <v>488368.24304030021</v>
      </c>
    </row>
    <row r="170" spans="1:8">
      <c r="A170" s="95" t="s">
        <v>285</v>
      </c>
      <c r="C170" s="108">
        <v>700</v>
      </c>
      <c r="D170" s="107">
        <v>1022000</v>
      </c>
      <c r="E170" s="107">
        <v>15803.833519005486</v>
      </c>
      <c r="F170" s="107">
        <v>231000</v>
      </c>
      <c r="G170" s="107">
        <v>51016.800923095041</v>
      </c>
      <c r="H170" s="328">
        <f t="shared" si="2"/>
        <v>1319820.6344421005</v>
      </c>
    </row>
    <row r="171" spans="1:8">
      <c r="A171" s="95" t="s">
        <v>286</v>
      </c>
      <c r="C171" s="108">
        <v>245</v>
      </c>
      <c r="D171" s="107">
        <v>357700</v>
      </c>
      <c r="E171" s="107">
        <v>5540.7862536752309</v>
      </c>
      <c r="F171" s="107">
        <v>80850.000000000015</v>
      </c>
      <c r="G171" s="107">
        <v>17886.368451124956</v>
      </c>
      <c r="H171" s="328">
        <f t="shared" si="2"/>
        <v>461977.15470480017</v>
      </c>
    </row>
    <row r="172" spans="1:8">
      <c r="A172" s="95" t="s">
        <v>287</v>
      </c>
      <c r="C172" s="108">
        <v>594</v>
      </c>
      <c r="D172" s="107">
        <v>867240</v>
      </c>
      <c r="E172" s="107">
        <v>28448.045124758155</v>
      </c>
      <c r="F172" s="107">
        <v>415800</v>
      </c>
      <c r="G172" s="107">
        <v>91833.937192242796</v>
      </c>
      <c r="H172" s="328">
        <f t="shared" si="2"/>
        <v>1403321.9823170009</v>
      </c>
    </row>
    <row r="173" spans="1:8">
      <c r="A173" s="95" t="s">
        <v>288</v>
      </c>
      <c r="C173" s="108">
        <v>296</v>
      </c>
      <c r="D173" s="107">
        <v>432160</v>
      </c>
      <c r="E173" s="107">
        <v>6674.1288964724363</v>
      </c>
      <c r="F173" s="107">
        <v>97680</v>
      </c>
      <c r="G173" s="107">
        <v>21544.943816127787</v>
      </c>
      <c r="H173" s="328">
        <f t="shared" si="2"/>
        <v>558059.07271260035</v>
      </c>
    </row>
    <row r="174" spans="1:8">
      <c r="A174" s="95" t="s">
        <v>289</v>
      </c>
      <c r="C174" s="108">
        <v>201</v>
      </c>
      <c r="D174" s="107">
        <v>293460</v>
      </c>
      <c r="E174" s="107">
        <v>4533.3705711888251</v>
      </c>
      <c r="F174" s="107">
        <v>66330</v>
      </c>
      <c r="G174" s="107">
        <v>14634.301460011327</v>
      </c>
      <c r="H174" s="328">
        <f t="shared" si="2"/>
        <v>378957.67203120014</v>
      </c>
    </row>
    <row r="175" spans="1:8">
      <c r="A175" s="95" t="s">
        <v>290</v>
      </c>
      <c r="C175" s="108">
        <v>493</v>
      </c>
      <c r="D175" s="107">
        <v>719780</v>
      </c>
      <c r="E175" s="107">
        <v>23639.924821982131</v>
      </c>
      <c r="F175" s="107">
        <v>345100</v>
      </c>
      <c r="G175" s="107">
        <v>76312.708371018656</v>
      </c>
      <c r="H175" s="328">
        <f t="shared" si="2"/>
        <v>1164832.6331930009</v>
      </c>
    </row>
    <row r="176" spans="1:8">
      <c r="A176" s="95" t="s">
        <v>291</v>
      </c>
      <c r="C176" s="108">
        <v>399</v>
      </c>
      <c r="D176" s="107">
        <v>582540</v>
      </c>
      <c r="E176" s="107">
        <v>9003.77766222225</v>
      </c>
      <c r="F176" s="107">
        <v>131670</v>
      </c>
      <c r="G176" s="107">
        <v>29065.348733078052</v>
      </c>
      <c r="H176" s="328">
        <f t="shared" si="2"/>
        <v>752279.12639530038</v>
      </c>
    </row>
    <row r="177" spans="1:8">
      <c r="A177" s="95" t="s">
        <v>292</v>
      </c>
      <c r="C177" s="108">
        <v>583</v>
      </c>
      <c r="D177" s="107">
        <v>851180</v>
      </c>
      <c r="E177" s="107">
        <v>27913.80953556082</v>
      </c>
      <c r="F177" s="107">
        <v>408100</v>
      </c>
      <c r="G177" s="107">
        <v>90109.356212106781</v>
      </c>
      <c r="H177" s="328">
        <f t="shared" si="2"/>
        <v>1377303.1657476674</v>
      </c>
    </row>
    <row r="178" spans="1:8">
      <c r="A178" s="95" t="s">
        <v>293</v>
      </c>
      <c r="C178" s="108">
        <v>739</v>
      </c>
      <c r="D178" s="107">
        <v>1078940</v>
      </c>
      <c r="E178" s="107">
        <v>16685.322241181093</v>
      </c>
      <c r="F178" s="107">
        <v>243870</v>
      </c>
      <c r="G178" s="107">
        <v>53862.359540319478</v>
      </c>
      <c r="H178" s="328">
        <f t="shared" si="2"/>
        <v>1393357.6817815006</v>
      </c>
    </row>
    <row r="179" spans="1:8">
      <c r="A179" s="95" t="s">
        <v>294</v>
      </c>
      <c r="C179" s="108">
        <v>231</v>
      </c>
      <c r="D179" s="107">
        <v>337260</v>
      </c>
      <c r="E179" s="107">
        <v>5225.9688528982288</v>
      </c>
      <c r="F179" s="107">
        <v>76230</v>
      </c>
      <c r="G179" s="107">
        <v>16870.097516401947</v>
      </c>
      <c r="H179" s="328">
        <f t="shared" si="2"/>
        <v>435586.06636930018</v>
      </c>
    </row>
    <row r="180" spans="1:8">
      <c r="A180" s="95" t="s">
        <v>295</v>
      </c>
      <c r="C180" s="108">
        <v>926</v>
      </c>
      <c r="D180" s="107">
        <v>1351960</v>
      </c>
      <c r="E180" s="107">
        <v>44341.55390337891</v>
      </c>
      <c r="F180" s="107">
        <v>648199.99999999988</v>
      </c>
      <c r="G180" s="107">
        <v>143140.22135128925</v>
      </c>
      <c r="H180" s="328">
        <f t="shared" si="2"/>
        <v>2187641.7752546682</v>
      </c>
    </row>
    <row r="181" spans="1:8">
      <c r="A181" s="95" t="s">
        <v>296</v>
      </c>
      <c r="C181" s="108">
        <v>803</v>
      </c>
      <c r="D181" s="107">
        <v>1172380</v>
      </c>
      <c r="E181" s="107">
        <v>38464.962422208213</v>
      </c>
      <c r="F181" s="107">
        <v>562100</v>
      </c>
      <c r="G181" s="107">
        <v>124169.83056979308</v>
      </c>
      <c r="H181" s="328">
        <f t="shared" si="2"/>
        <v>1897114.7929920012</v>
      </c>
    </row>
    <row r="182" spans="1:8">
      <c r="A182" s="95" t="s">
        <v>297</v>
      </c>
      <c r="C182" s="108">
        <v>427</v>
      </c>
      <c r="D182" s="107">
        <v>623420</v>
      </c>
      <c r="E182" s="107">
        <v>20434.511286798108</v>
      </c>
      <c r="F182" s="107">
        <v>298900</v>
      </c>
      <c r="G182" s="107">
        <v>65965.222490202563</v>
      </c>
      <c r="H182" s="328">
        <f t="shared" si="2"/>
        <v>1008719.7337770007</v>
      </c>
    </row>
    <row r="183" spans="1:8">
      <c r="A183" s="95" t="s">
        <v>298</v>
      </c>
      <c r="C183" s="108">
        <v>1076</v>
      </c>
      <c r="D183" s="107">
        <v>1570960</v>
      </c>
      <c r="E183" s="107">
        <v>24303.903339984536</v>
      </c>
      <c r="F183" s="107">
        <v>355080</v>
      </c>
      <c r="G183" s="107">
        <v>78456.116160616293</v>
      </c>
      <c r="H183" s="328">
        <f t="shared" si="2"/>
        <v>2028800.0195006009</v>
      </c>
    </row>
    <row r="184" spans="1:8">
      <c r="A184" s="95" t="s">
        <v>299</v>
      </c>
      <c r="C184" s="108">
        <v>519</v>
      </c>
      <c r="D184" s="107">
        <v>757740</v>
      </c>
      <c r="E184" s="107">
        <v>24841.95489767614</v>
      </c>
      <c r="F184" s="107">
        <v>363300</v>
      </c>
      <c r="G184" s="107">
        <v>80193.015576324717</v>
      </c>
      <c r="H184" s="328">
        <f t="shared" si="2"/>
        <v>1226074.9704740008</v>
      </c>
    </row>
    <row r="185" spans="1:8">
      <c r="A185" s="95" t="s">
        <v>300</v>
      </c>
      <c r="C185" s="108">
        <v>836</v>
      </c>
      <c r="D185" s="107">
        <v>1220560</v>
      </c>
      <c r="E185" s="107">
        <v>40067.669189800217</v>
      </c>
      <c r="F185" s="107">
        <v>585200</v>
      </c>
      <c r="G185" s="107">
        <v>129343.57351020112</v>
      </c>
      <c r="H185" s="328">
        <f t="shared" si="2"/>
        <v>1975171.2427000015</v>
      </c>
    </row>
    <row r="186" spans="1:8">
      <c r="A186" s="95" t="s">
        <v>301</v>
      </c>
      <c r="C186" s="108">
        <v>139</v>
      </c>
      <c r="D186" s="107">
        <v>202940</v>
      </c>
      <c r="E186" s="107">
        <v>3148.1740077700179</v>
      </c>
      <c r="F186" s="107">
        <v>45870</v>
      </c>
      <c r="G186" s="107">
        <v>10162.709347230089</v>
      </c>
      <c r="H186" s="328">
        <f t="shared" si="2"/>
        <v>262120.88335500011</v>
      </c>
    </row>
    <row r="187" spans="1:8">
      <c r="A187" s="95" t="s">
        <v>302</v>
      </c>
      <c r="C187" s="108">
        <v>733</v>
      </c>
      <c r="D187" s="107">
        <v>1070180</v>
      </c>
      <c r="E187" s="107">
        <v>35125.989989724862</v>
      </c>
      <c r="F187" s="107">
        <v>513100</v>
      </c>
      <c r="G187" s="107">
        <v>113391.199443943</v>
      </c>
      <c r="H187" s="328">
        <f t="shared" si="2"/>
        <v>1731797.189433668</v>
      </c>
    </row>
    <row r="188" spans="1:8">
      <c r="A188" s="95" t="s">
        <v>303</v>
      </c>
      <c r="C188" s="108">
        <v>1631</v>
      </c>
      <c r="D188" s="107">
        <v>2381260</v>
      </c>
      <c r="E188" s="107">
        <v>78131.954920110424</v>
      </c>
      <c r="F188" s="107">
        <v>1141700</v>
      </c>
      <c r="G188" s="107">
        <v>252219.96834489217</v>
      </c>
      <c r="H188" s="328">
        <f t="shared" si="2"/>
        <v>3853311.9232650027</v>
      </c>
    </row>
    <row r="189" spans="1:8">
      <c r="A189" s="95" t="s">
        <v>304</v>
      </c>
      <c r="C189" s="108">
        <v>591</v>
      </c>
      <c r="D189" s="107">
        <v>862860</v>
      </c>
      <c r="E189" s="107">
        <v>13348.257792944873</v>
      </c>
      <c r="F189" s="107">
        <v>195030</v>
      </c>
      <c r="G189" s="107">
        <v>43089.887632255573</v>
      </c>
      <c r="H189" s="328">
        <f t="shared" si="2"/>
        <v>1114328.1454252007</v>
      </c>
    </row>
    <row r="190" spans="1:8">
      <c r="A190" s="95" t="s">
        <v>305</v>
      </c>
      <c r="C190" s="108">
        <v>574</v>
      </c>
      <c r="D190" s="107">
        <v>838040</v>
      </c>
      <c r="E190" s="107">
        <v>12970.476912012473</v>
      </c>
      <c r="F190" s="107">
        <v>189420</v>
      </c>
      <c r="G190" s="107">
        <v>41870.362510587969</v>
      </c>
      <c r="H190" s="328">
        <f t="shared" si="2"/>
        <v>1082300.8394226003</v>
      </c>
    </row>
    <row r="191" spans="1:8">
      <c r="A191" s="95" t="s">
        <v>306</v>
      </c>
      <c r="C191" s="108">
        <v>714</v>
      </c>
      <c r="D191" s="107">
        <v>1042440</v>
      </c>
      <c r="E191" s="107">
        <v>34191.077708629527</v>
      </c>
      <c r="F191" s="107">
        <v>499800</v>
      </c>
      <c r="G191" s="107">
        <v>110373.18272870498</v>
      </c>
      <c r="H191" s="328">
        <f t="shared" si="2"/>
        <v>1686804.2604373344</v>
      </c>
    </row>
    <row r="192" spans="1:8">
      <c r="A192" s="95" t="s">
        <v>307</v>
      </c>
      <c r="C192" s="108">
        <v>187</v>
      </c>
      <c r="D192" s="107">
        <v>273020</v>
      </c>
      <c r="E192" s="107">
        <v>4218.5531704118239</v>
      </c>
      <c r="F192" s="107">
        <v>61710</v>
      </c>
      <c r="G192" s="107">
        <v>13618.030525288321</v>
      </c>
      <c r="H192" s="328">
        <f t="shared" si="2"/>
        <v>352566.58369570016</v>
      </c>
    </row>
    <row r="193" spans="1:8">
      <c r="A193" s="95" t="s">
        <v>308</v>
      </c>
      <c r="C193" s="108">
        <v>109</v>
      </c>
      <c r="D193" s="107">
        <v>159140</v>
      </c>
      <c r="E193" s="107">
        <v>5208.7969946740277</v>
      </c>
      <c r="F193" s="107">
        <v>76300</v>
      </c>
      <c r="G193" s="107">
        <v>16814.664556326145</v>
      </c>
      <c r="H193" s="328">
        <f t="shared" si="2"/>
        <v>257463.46155100016</v>
      </c>
    </row>
    <row r="194" spans="1:8">
      <c r="A194" s="95" t="s">
        <v>309</v>
      </c>
      <c r="C194" s="108">
        <v>315</v>
      </c>
      <c r="D194" s="107">
        <v>459900</v>
      </c>
      <c r="E194" s="107">
        <v>7114.8732575602389</v>
      </c>
      <c r="F194" s="107">
        <v>103950</v>
      </c>
      <c r="G194" s="107">
        <v>22967.723124739998</v>
      </c>
      <c r="H194" s="328">
        <f t="shared" si="2"/>
        <v>593932.59638230014</v>
      </c>
    </row>
    <row r="195" spans="1:8">
      <c r="A195" s="95" t="s">
        <v>310</v>
      </c>
      <c r="C195" s="108">
        <v>270</v>
      </c>
      <c r="D195" s="107">
        <v>394200</v>
      </c>
      <c r="E195" s="107">
        <v>12955.213038035405</v>
      </c>
      <c r="F195" s="107">
        <v>189000</v>
      </c>
      <c r="G195" s="107">
        <v>41821.088768298359</v>
      </c>
      <c r="H195" s="328">
        <f t="shared" si="2"/>
        <v>637976.30180633382</v>
      </c>
    </row>
    <row r="196" spans="1:8">
      <c r="A196" s="95" t="s">
        <v>311</v>
      </c>
      <c r="C196" s="108">
        <v>446</v>
      </c>
      <c r="D196" s="107">
        <v>651160</v>
      </c>
      <c r="E196" s="107">
        <v>20888.306260136309</v>
      </c>
      <c r="F196" s="107">
        <v>305171.03999999998</v>
      </c>
      <c r="G196" s="107">
        <v>67430.1308484724</v>
      </c>
      <c r="H196" s="328">
        <f t="shared" si="2"/>
        <v>1044649.4771086086</v>
      </c>
    </row>
    <row r="197" spans="1:8">
      <c r="A197" s="95" t="s">
        <v>312</v>
      </c>
      <c r="C197" s="108">
        <v>332</v>
      </c>
      <c r="D197" s="107">
        <v>484720</v>
      </c>
      <c r="E197" s="107">
        <v>7492.6541384926404</v>
      </c>
      <c r="F197" s="107">
        <v>109560</v>
      </c>
      <c r="G197" s="107">
        <v>24187.248246407609</v>
      </c>
      <c r="H197" s="328">
        <f t="shared" si="2"/>
        <v>625959.90238490026</v>
      </c>
    </row>
    <row r="198" spans="1:8">
      <c r="A198" s="95" t="s">
        <v>313</v>
      </c>
      <c r="C198" s="108">
        <v>471</v>
      </c>
      <c r="D198" s="107">
        <v>687660</v>
      </c>
      <c r="E198" s="107">
        <v>10640.82814626266</v>
      </c>
      <c r="F198" s="107">
        <v>155430</v>
      </c>
      <c r="G198" s="107">
        <v>34349.9575936377</v>
      </c>
      <c r="H198" s="328">
        <f t="shared" si="2"/>
        <v>888080.78573990043</v>
      </c>
    </row>
    <row r="199" spans="1:8">
      <c r="A199" s="95" t="s">
        <v>314</v>
      </c>
      <c r="C199" s="108">
        <v>1257</v>
      </c>
      <c r="D199" s="107">
        <v>1835220</v>
      </c>
      <c r="E199" s="107">
        <v>28396.529550085554</v>
      </c>
      <c r="F199" s="107">
        <v>414810</v>
      </c>
      <c r="G199" s="107">
        <v>91667.638312015391</v>
      </c>
      <c r="H199" s="328">
        <f t="shared" ref="H199:H262" si="3">SUM(D199:G199)</f>
        <v>2370094.167862101</v>
      </c>
    </row>
    <row r="200" spans="1:8">
      <c r="A200" s="95" t="s">
        <v>315</v>
      </c>
      <c r="C200" s="108">
        <v>836</v>
      </c>
      <c r="D200" s="107">
        <v>1220560</v>
      </c>
      <c r="E200" s="107">
        <v>18889.044046620103</v>
      </c>
      <c r="F200" s="107">
        <v>275880</v>
      </c>
      <c r="G200" s="107">
        <v>60976.256083380533</v>
      </c>
      <c r="H200" s="328">
        <f t="shared" si="3"/>
        <v>1576305.3001300006</v>
      </c>
    </row>
    <row r="201" spans="1:8">
      <c r="A201" s="95" t="s">
        <v>316</v>
      </c>
      <c r="C201" s="108">
        <v>1422</v>
      </c>
      <c r="D201" s="107">
        <v>2076120</v>
      </c>
      <c r="E201" s="107">
        <v>68115.037622660384</v>
      </c>
      <c r="F201" s="107">
        <v>995400</v>
      </c>
      <c r="G201" s="107">
        <v>219884.07496734193</v>
      </c>
      <c r="H201" s="328">
        <f t="shared" si="3"/>
        <v>3359519.1125900024</v>
      </c>
    </row>
    <row r="202" spans="1:8">
      <c r="A202" s="95" t="s">
        <v>317</v>
      </c>
      <c r="C202" s="108">
        <v>240</v>
      </c>
      <c r="D202" s="107">
        <v>350400</v>
      </c>
      <c r="E202" s="107">
        <v>11486.065167742729</v>
      </c>
      <c r="F202" s="107">
        <v>168000</v>
      </c>
      <c r="G202" s="107">
        <v>37078.49107292432</v>
      </c>
      <c r="H202" s="328">
        <f t="shared" si="3"/>
        <v>566964.55624066712</v>
      </c>
    </row>
    <row r="203" spans="1:8">
      <c r="A203" s="95" t="s">
        <v>318</v>
      </c>
      <c r="C203" s="108">
        <v>711</v>
      </c>
      <c r="D203" s="107">
        <v>1038060</v>
      </c>
      <c r="E203" s="107">
        <v>34057.518811330192</v>
      </c>
      <c r="F203" s="107">
        <v>497700</v>
      </c>
      <c r="G203" s="107">
        <v>109942.03748367097</v>
      </c>
      <c r="H203" s="328">
        <f t="shared" si="3"/>
        <v>1679759.5562950012</v>
      </c>
    </row>
    <row r="204" spans="1:8">
      <c r="A204" s="95" t="s">
        <v>319</v>
      </c>
      <c r="C204" s="108">
        <v>686</v>
      </c>
      <c r="D204" s="107">
        <v>1001560</v>
      </c>
      <c r="E204" s="107">
        <v>15489.016118228486</v>
      </c>
      <c r="F204" s="107">
        <v>226380</v>
      </c>
      <c r="G204" s="107">
        <v>50000.529988372036</v>
      </c>
      <c r="H204" s="328">
        <f t="shared" si="3"/>
        <v>1293429.5461066004</v>
      </c>
    </row>
    <row r="205" spans="1:8">
      <c r="A205" s="95" t="s">
        <v>320</v>
      </c>
      <c r="C205" s="108">
        <v>463</v>
      </c>
      <c r="D205" s="107">
        <v>675980</v>
      </c>
      <c r="E205" s="107">
        <v>10451.937705796458</v>
      </c>
      <c r="F205" s="107">
        <v>152790</v>
      </c>
      <c r="G205" s="107">
        <v>33740.195032803895</v>
      </c>
      <c r="H205" s="328">
        <f t="shared" si="3"/>
        <v>872962.13273860037</v>
      </c>
    </row>
    <row r="206" spans="1:8">
      <c r="A206" s="95" t="s">
        <v>321</v>
      </c>
      <c r="C206" s="108">
        <v>268</v>
      </c>
      <c r="D206" s="107">
        <v>391280</v>
      </c>
      <c r="E206" s="107">
        <v>6044.4940949184329</v>
      </c>
      <c r="F206" s="107">
        <v>88440</v>
      </c>
      <c r="G206" s="107">
        <v>19512.40194668177</v>
      </c>
      <c r="H206" s="328">
        <f t="shared" si="3"/>
        <v>505276.89604160021</v>
      </c>
    </row>
    <row r="207" spans="1:8">
      <c r="A207" s="95" t="s">
        <v>322</v>
      </c>
      <c r="C207" s="108">
        <v>396</v>
      </c>
      <c r="D207" s="107">
        <v>578160</v>
      </c>
      <c r="E207" s="107">
        <v>8940.8141820668498</v>
      </c>
      <c r="F207" s="107">
        <v>130680</v>
      </c>
      <c r="G207" s="107">
        <v>28862.094546133452</v>
      </c>
      <c r="H207" s="328">
        <f t="shared" si="3"/>
        <v>746642.90872820024</v>
      </c>
    </row>
    <row r="208" spans="1:8">
      <c r="A208" s="95" t="s">
        <v>323</v>
      </c>
      <c r="C208" s="108">
        <v>162</v>
      </c>
      <c r="D208" s="107">
        <v>236520</v>
      </c>
      <c r="E208" s="107">
        <v>3651.8818490132207</v>
      </c>
      <c r="F208" s="107">
        <v>53460</v>
      </c>
      <c r="G208" s="107">
        <v>11788.742842786905</v>
      </c>
      <c r="H208" s="328">
        <f t="shared" si="3"/>
        <v>305420.6246918001</v>
      </c>
    </row>
    <row r="209" spans="1:8">
      <c r="A209" s="95" t="s">
        <v>324</v>
      </c>
      <c r="C209" s="108">
        <v>329</v>
      </c>
      <c r="D209" s="107">
        <v>480340</v>
      </c>
      <c r="E209" s="107">
        <v>7429.6906583372411</v>
      </c>
      <c r="F209" s="107">
        <v>108570</v>
      </c>
      <c r="G209" s="107">
        <v>23983.99405946301</v>
      </c>
      <c r="H209" s="328">
        <f t="shared" si="3"/>
        <v>620323.68471780024</v>
      </c>
    </row>
    <row r="210" spans="1:8">
      <c r="A210" s="95" t="s">
        <v>325</v>
      </c>
      <c r="C210" s="108">
        <v>424</v>
      </c>
      <c r="D210" s="107">
        <v>619040</v>
      </c>
      <c r="E210" s="107">
        <v>9570.4489836208522</v>
      </c>
      <c r="F210" s="107">
        <v>139920</v>
      </c>
      <c r="G210" s="107">
        <v>30894.636415579469</v>
      </c>
      <c r="H210" s="328">
        <f t="shared" si="3"/>
        <v>799425.08539920032</v>
      </c>
    </row>
    <row r="211" spans="1:8">
      <c r="A211" s="95" t="s">
        <v>326</v>
      </c>
      <c r="C211" s="108">
        <v>1266</v>
      </c>
      <c r="D211" s="107">
        <v>1848360</v>
      </c>
      <c r="E211" s="107">
        <v>60635.739373897675</v>
      </c>
      <c r="F211" s="107">
        <v>886200</v>
      </c>
      <c r="G211" s="107">
        <v>195739.94124543775</v>
      </c>
      <c r="H211" s="328">
        <f t="shared" si="3"/>
        <v>2990935.6806193353</v>
      </c>
    </row>
    <row r="212" spans="1:8">
      <c r="A212" s="95" t="s">
        <v>327</v>
      </c>
      <c r="C212" s="108">
        <v>287</v>
      </c>
      <c r="D212" s="107">
        <v>419020</v>
      </c>
      <c r="E212" s="107">
        <v>6485.2384560062364</v>
      </c>
      <c r="F212" s="107">
        <v>94710</v>
      </c>
      <c r="G212" s="107">
        <v>20935.181255293985</v>
      </c>
      <c r="H212" s="328">
        <f t="shared" si="3"/>
        <v>541150.41971130017</v>
      </c>
    </row>
    <row r="213" spans="1:8">
      <c r="A213" s="95" t="s">
        <v>328</v>
      </c>
      <c r="C213" s="108">
        <v>491</v>
      </c>
      <c r="D213" s="107">
        <v>716860</v>
      </c>
      <c r="E213" s="107">
        <v>23506.365924682796</v>
      </c>
      <c r="F213" s="107">
        <v>343700</v>
      </c>
      <c r="G213" s="107">
        <v>75881.563125984656</v>
      </c>
      <c r="H213" s="328">
        <f t="shared" si="3"/>
        <v>1159947.9290506677</v>
      </c>
    </row>
    <row r="214" spans="1:8">
      <c r="A214" s="95" t="s">
        <v>108</v>
      </c>
      <c r="C214" s="108">
        <v>296</v>
      </c>
      <c r="D214" s="107">
        <v>432160</v>
      </c>
      <c r="E214" s="107">
        <v>6674.1288964724363</v>
      </c>
      <c r="F214" s="107">
        <v>97680</v>
      </c>
      <c r="G214" s="107">
        <v>21544.943816127787</v>
      </c>
      <c r="H214" s="328">
        <f t="shared" si="3"/>
        <v>558059.07271260035</v>
      </c>
    </row>
    <row r="215" spans="1:8">
      <c r="A215" s="95" t="s">
        <v>111</v>
      </c>
      <c r="C215" s="108">
        <v>323</v>
      </c>
      <c r="D215" s="107">
        <v>471580</v>
      </c>
      <c r="E215" s="107">
        <v>15492.832086722754</v>
      </c>
      <c r="F215" s="107">
        <v>226100</v>
      </c>
      <c r="G215" s="107">
        <v>50012.848423944444</v>
      </c>
      <c r="H215" s="328">
        <f t="shared" si="3"/>
        <v>763185.68051066727</v>
      </c>
    </row>
    <row r="216" spans="1:8">
      <c r="A216" s="95" t="s">
        <v>329</v>
      </c>
      <c r="C216" s="108">
        <v>633</v>
      </c>
      <c r="D216" s="107">
        <v>924180</v>
      </c>
      <c r="E216" s="107">
        <v>30317.869686948838</v>
      </c>
      <c r="F216" s="107">
        <v>443100</v>
      </c>
      <c r="G216" s="107">
        <v>97869.970622718873</v>
      </c>
      <c r="H216" s="328">
        <f t="shared" si="3"/>
        <v>1495467.8403096676</v>
      </c>
    </row>
    <row r="217" spans="1:8">
      <c r="A217" s="95" t="s">
        <v>330</v>
      </c>
      <c r="C217" s="108">
        <v>636</v>
      </c>
      <c r="D217" s="107">
        <v>928560</v>
      </c>
      <c r="E217" s="107">
        <v>14355.67347543128</v>
      </c>
      <c r="F217" s="107">
        <v>209880</v>
      </c>
      <c r="G217" s="107">
        <v>46341.954623369209</v>
      </c>
      <c r="H217" s="328">
        <f t="shared" si="3"/>
        <v>1199137.6280988005</v>
      </c>
    </row>
    <row r="218" spans="1:8">
      <c r="A218" s="95" t="s">
        <v>331</v>
      </c>
      <c r="C218" s="108">
        <v>728</v>
      </c>
      <c r="D218" s="107">
        <v>1062880</v>
      </c>
      <c r="E218" s="107">
        <v>34858.87219512619</v>
      </c>
      <c r="F218" s="107">
        <v>509600</v>
      </c>
      <c r="G218" s="107">
        <v>112528.90895387497</v>
      </c>
      <c r="H218" s="328">
        <f t="shared" si="3"/>
        <v>1719867.7811490013</v>
      </c>
    </row>
    <row r="219" spans="1:8">
      <c r="A219" s="95" t="s">
        <v>332</v>
      </c>
      <c r="C219" s="108">
        <v>117</v>
      </c>
      <c r="D219" s="107">
        <v>170820</v>
      </c>
      <c r="E219" s="107">
        <v>2644.466166526815</v>
      </c>
      <c r="F219" s="107">
        <v>38610</v>
      </c>
      <c r="G219" s="107">
        <v>8536.6758516732752</v>
      </c>
      <c r="H219" s="328">
        <f t="shared" si="3"/>
        <v>220611.14201820007</v>
      </c>
    </row>
    <row r="220" spans="1:8">
      <c r="A220" s="95" t="s">
        <v>333</v>
      </c>
      <c r="C220" s="108">
        <v>209</v>
      </c>
      <c r="D220" s="107">
        <v>305140</v>
      </c>
      <c r="E220" s="107">
        <v>10016.917297450054</v>
      </c>
      <c r="F220" s="107">
        <v>146300</v>
      </c>
      <c r="G220" s="107">
        <v>32335.893377550281</v>
      </c>
      <c r="H220" s="328">
        <f t="shared" si="3"/>
        <v>493792.81067500036</v>
      </c>
    </row>
    <row r="221" spans="1:8">
      <c r="A221" s="95" t="s">
        <v>334</v>
      </c>
      <c r="C221" s="108">
        <v>728</v>
      </c>
      <c r="D221" s="107">
        <v>1062880</v>
      </c>
      <c r="E221" s="107">
        <v>34858.87219512619</v>
      </c>
      <c r="F221" s="107">
        <v>509600</v>
      </c>
      <c r="G221" s="107">
        <v>112528.90895387497</v>
      </c>
      <c r="H221" s="328">
        <f t="shared" si="3"/>
        <v>1719867.7811490013</v>
      </c>
    </row>
    <row r="222" spans="1:8">
      <c r="A222" s="95" t="s">
        <v>335</v>
      </c>
      <c r="C222" s="108">
        <v>1182</v>
      </c>
      <c r="D222" s="107">
        <v>1725720</v>
      </c>
      <c r="E222" s="107">
        <v>26696.515585889745</v>
      </c>
      <c r="F222" s="107">
        <v>390060</v>
      </c>
      <c r="G222" s="107">
        <v>86179.775264511147</v>
      </c>
      <c r="H222" s="328">
        <f t="shared" si="3"/>
        <v>2228656.2908504014</v>
      </c>
    </row>
    <row r="223" spans="1:8">
      <c r="A223" s="95" t="s">
        <v>336</v>
      </c>
      <c r="C223" s="108">
        <v>898</v>
      </c>
      <c r="D223" s="107">
        <v>1311080</v>
      </c>
      <c r="E223" s="107">
        <v>43005.964930385569</v>
      </c>
      <c r="F223" s="107">
        <v>628600</v>
      </c>
      <c r="G223" s="107">
        <v>138828.76890094922</v>
      </c>
      <c r="H223" s="328">
        <f t="shared" si="3"/>
        <v>2121514.7338313349</v>
      </c>
    </row>
    <row r="224" spans="1:8">
      <c r="A224" s="95" t="s">
        <v>337</v>
      </c>
      <c r="C224" s="108">
        <v>67</v>
      </c>
      <c r="D224" s="107">
        <v>97820</v>
      </c>
      <c r="E224" s="107">
        <v>1511.1235237296082</v>
      </c>
      <c r="F224" s="107">
        <v>22110</v>
      </c>
      <c r="G224" s="107">
        <v>4878.1004866704425</v>
      </c>
      <c r="H224" s="328">
        <f t="shared" si="3"/>
        <v>126319.22401040005</v>
      </c>
    </row>
    <row r="225" spans="1:8">
      <c r="A225" s="95" t="s">
        <v>338</v>
      </c>
      <c r="C225" s="108">
        <v>120</v>
      </c>
      <c r="D225" s="107">
        <v>175200</v>
      </c>
      <c r="E225" s="107">
        <v>2707.4296466822148</v>
      </c>
      <c r="F225" s="107">
        <v>39600</v>
      </c>
      <c r="G225" s="107">
        <v>8739.9300386178766</v>
      </c>
      <c r="H225" s="328">
        <f t="shared" si="3"/>
        <v>226247.35968530009</v>
      </c>
    </row>
    <row r="226" spans="1:8">
      <c r="A226" s="95" t="s">
        <v>339</v>
      </c>
      <c r="C226" s="108">
        <v>605</v>
      </c>
      <c r="D226" s="107">
        <v>883300</v>
      </c>
      <c r="E226" s="107">
        <v>13663.075193721876</v>
      </c>
      <c r="F226" s="107">
        <v>199650</v>
      </c>
      <c r="G226" s="107">
        <v>44106.158566978585</v>
      </c>
      <c r="H226" s="328">
        <f t="shared" si="3"/>
        <v>1140719.2337607003</v>
      </c>
    </row>
    <row r="227" spans="1:8">
      <c r="A227" s="95" t="s">
        <v>340</v>
      </c>
      <c r="C227" s="108">
        <v>365</v>
      </c>
      <c r="D227" s="107">
        <v>532900</v>
      </c>
      <c r="E227" s="107">
        <v>8248.2159003574452</v>
      </c>
      <c r="F227" s="107">
        <v>120450</v>
      </c>
      <c r="G227" s="107">
        <v>26626.298489742832</v>
      </c>
      <c r="H227" s="328">
        <f t="shared" si="3"/>
        <v>688224.51439010026</v>
      </c>
    </row>
    <row r="228" spans="1:8">
      <c r="A228" s="95" t="s">
        <v>341</v>
      </c>
      <c r="C228" s="108">
        <v>758</v>
      </c>
      <c r="D228" s="107">
        <v>1106680</v>
      </c>
      <c r="E228" s="107">
        <v>36328.020065418867</v>
      </c>
      <c r="F228" s="107">
        <v>530600</v>
      </c>
      <c r="G228" s="107">
        <v>117271.50664924903</v>
      </c>
      <c r="H228" s="328">
        <f t="shared" si="3"/>
        <v>1790879.5267146679</v>
      </c>
    </row>
    <row r="229" spans="1:8">
      <c r="A229" s="95" t="s">
        <v>342</v>
      </c>
      <c r="C229" s="108">
        <v>457</v>
      </c>
      <c r="D229" s="107">
        <v>667220</v>
      </c>
      <c r="E229" s="107">
        <v>21903.659157090791</v>
      </c>
      <c r="F229" s="107">
        <v>319900</v>
      </c>
      <c r="G229" s="107">
        <v>70707.820185576624</v>
      </c>
      <c r="H229" s="328">
        <f t="shared" si="3"/>
        <v>1079731.4793426674</v>
      </c>
    </row>
    <row r="230" spans="1:8">
      <c r="A230" s="95" t="s">
        <v>343</v>
      </c>
      <c r="C230" s="108">
        <v>298</v>
      </c>
      <c r="D230" s="107">
        <v>435080</v>
      </c>
      <c r="E230" s="107">
        <v>6737.0923766278374</v>
      </c>
      <c r="F230" s="107">
        <v>98340</v>
      </c>
      <c r="G230" s="107">
        <v>21748.19800307239</v>
      </c>
      <c r="H230" s="328">
        <f t="shared" si="3"/>
        <v>561905.29037970025</v>
      </c>
    </row>
    <row r="231" spans="1:8">
      <c r="A231" s="95" t="s">
        <v>344</v>
      </c>
      <c r="C231" s="108">
        <v>820</v>
      </c>
      <c r="D231" s="107">
        <v>1197200</v>
      </c>
      <c r="E231" s="107">
        <v>18511.263165687702</v>
      </c>
      <c r="F231" s="107">
        <v>270600</v>
      </c>
      <c r="G231" s="107">
        <v>59756.730961712929</v>
      </c>
      <c r="H231" s="328">
        <f t="shared" si="3"/>
        <v>1546067.9941274007</v>
      </c>
    </row>
    <row r="232" spans="1:8">
      <c r="A232" s="95" t="s">
        <v>345</v>
      </c>
      <c r="C232" s="108">
        <v>337</v>
      </c>
      <c r="D232" s="107">
        <v>492020</v>
      </c>
      <c r="E232" s="107">
        <v>7618.5810988034436</v>
      </c>
      <c r="F232" s="107">
        <v>111210</v>
      </c>
      <c r="G232" s="107">
        <v>24593.756620296819</v>
      </c>
      <c r="H232" s="328">
        <f t="shared" si="3"/>
        <v>635442.33771910029</v>
      </c>
    </row>
    <row r="233" spans="1:8">
      <c r="A233" s="95" t="s">
        <v>115</v>
      </c>
      <c r="C233" s="108">
        <v>569</v>
      </c>
      <c r="D233" s="107">
        <v>830740</v>
      </c>
      <c r="E233" s="107">
        <v>12844.549951701671</v>
      </c>
      <c r="F233" s="107">
        <v>187770</v>
      </c>
      <c r="G233" s="107">
        <v>41463.854136698756</v>
      </c>
      <c r="H233" s="328">
        <f t="shared" si="3"/>
        <v>1072818.4040884003</v>
      </c>
    </row>
    <row r="234" spans="1:8">
      <c r="A234" s="95" t="s">
        <v>346</v>
      </c>
      <c r="C234" s="108">
        <v>488</v>
      </c>
      <c r="D234" s="107">
        <v>712480</v>
      </c>
      <c r="E234" s="107">
        <v>23372.80702738346</v>
      </c>
      <c r="F234" s="107">
        <v>341600</v>
      </c>
      <c r="G234" s="107">
        <v>75450.417880950656</v>
      </c>
      <c r="H234" s="328">
        <f t="shared" si="3"/>
        <v>1152903.2249083342</v>
      </c>
    </row>
    <row r="235" spans="1:8">
      <c r="A235" s="95" t="s">
        <v>347</v>
      </c>
      <c r="C235" s="108">
        <v>237</v>
      </c>
      <c r="D235" s="107">
        <v>346020</v>
      </c>
      <c r="E235" s="107">
        <v>5351.8958132090293</v>
      </c>
      <c r="F235" s="107">
        <v>78210</v>
      </c>
      <c r="G235" s="107">
        <v>17276.60589029115</v>
      </c>
      <c r="H235" s="328">
        <f t="shared" si="3"/>
        <v>446858.50170350017</v>
      </c>
    </row>
    <row r="236" spans="1:8">
      <c r="A236" s="95" t="s">
        <v>348</v>
      </c>
      <c r="C236" s="108">
        <v>53</v>
      </c>
      <c r="D236" s="107">
        <v>77380</v>
      </c>
      <c r="E236" s="107">
        <v>1196.3061229526065</v>
      </c>
      <c r="F236" s="107">
        <v>17490</v>
      </c>
      <c r="G236" s="107">
        <v>3861.8295519474336</v>
      </c>
      <c r="H236" s="328">
        <f t="shared" si="3"/>
        <v>99928.135674900041</v>
      </c>
    </row>
    <row r="237" spans="1:8">
      <c r="A237" s="95" t="s">
        <v>349</v>
      </c>
      <c r="C237" s="108">
        <v>237</v>
      </c>
      <c r="D237" s="107">
        <v>346020</v>
      </c>
      <c r="E237" s="107">
        <v>5351.8958132090293</v>
      </c>
      <c r="F237" s="107">
        <v>78210</v>
      </c>
      <c r="G237" s="107">
        <v>17276.60589029115</v>
      </c>
      <c r="H237" s="328">
        <f t="shared" si="3"/>
        <v>446858.50170350017</v>
      </c>
    </row>
    <row r="238" spans="1:8">
      <c r="A238" s="95" t="s">
        <v>350</v>
      </c>
      <c r="C238" s="108">
        <v>742</v>
      </c>
      <c r="D238" s="107">
        <v>1083320</v>
      </c>
      <c r="E238" s="107">
        <v>35526.666681622861</v>
      </c>
      <c r="F238" s="107">
        <v>519400</v>
      </c>
      <c r="G238" s="107">
        <v>114684.635179045</v>
      </c>
      <c r="H238" s="328">
        <f t="shared" si="3"/>
        <v>1752931.3018606678</v>
      </c>
    </row>
    <row r="239" spans="1:8">
      <c r="A239" s="95" t="s">
        <v>351</v>
      </c>
      <c r="C239" s="108">
        <v>254</v>
      </c>
      <c r="D239" s="107">
        <v>370840</v>
      </c>
      <c r="E239" s="107">
        <v>5729.6766941414307</v>
      </c>
      <c r="F239" s="107">
        <v>83819.999999999985</v>
      </c>
      <c r="G239" s="107">
        <v>18496.131011958758</v>
      </c>
      <c r="H239" s="328">
        <f t="shared" si="3"/>
        <v>478885.80770610017</v>
      </c>
    </row>
    <row r="240" spans="1:8">
      <c r="A240" s="95" t="s">
        <v>352</v>
      </c>
      <c r="C240" s="108">
        <v>521</v>
      </c>
      <c r="D240" s="107">
        <v>760660</v>
      </c>
      <c r="E240" s="107">
        <v>11774.170789059863</v>
      </c>
      <c r="F240" s="107">
        <v>171930</v>
      </c>
      <c r="G240" s="107">
        <v>38008.532958640528</v>
      </c>
      <c r="H240" s="328">
        <f t="shared" si="3"/>
        <v>982372.70374770032</v>
      </c>
    </row>
    <row r="241" spans="1:8">
      <c r="A241" s="95" t="s">
        <v>353</v>
      </c>
      <c r="C241" s="108">
        <v>583</v>
      </c>
      <c r="D241" s="107">
        <v>851180</v>
      </c>
      <c r="E241" s="107">
        <v>27913.80953556082</v>
      </c>
      <c r="F241" s="107">
        <v>408100</v>
      </c>
      <c r="G241" s="107">
        <v>90109.356212106781</v>
      </c>
      <c r="H241" s="328">
        <f t="shared" si="3"/>
        <v>1377303.1657476674</v>
      </c>
    </row>
    <row r="242" spans="1:8">
      <c r="A242" s="95" t="s">
        <v>354</v>
      </c>
      <c r="C242" s="108">
        <v>326</v>
      </c>
      <c r="D242" s="107">
        <v>475960</v>
      </c>
      <c r="E242" s="107">
        <v>7366.7271781818399</v>
      </c>
      <c r="F242" s="107">
        <v>107580</v>
      </c>
      <c r="G242" s="107">
        <v>23780.739872518407</v>
      </c>
      <c r="H242" s="328">
        <f t="shared" si="3"/>
        <v>614687.46705070022</v>
      </c>
    </row>
    <row r="243" spans="1:8">
      <c r="A243" s="95" t="s">
        <v>355</v>
      </c>
      <c r="C243" s="108">
        <v>569</v>
      </c>
      <c r="D243" s="107">
        <v>830740</v>
      </c>
      <c r="E243" s="107">
        <v>27246.01504906415</v>
      </c>
      <c r="F243" s="107">
        <v>398300</v>
      </c>
      <c r="G243" s="107">
        <v>87953.629986936765</v>
      </c>
      <c r="H243" s="328">
        <f t="shared" si="3"/>
        <v>1344239.6450360008</v>
      </c>
    </row>
    <row r="244" spans="1:8">
      <c r="A244" s="95" t="s">
        <v>356</v>
      </c>
      <c r="C244" s="108">
        <v>822</v>
      </c>
      <c r="D244" s="107">
        <v>1200120</v>
      </c>
      <c r="E244" s="107">
        <v>39399.874703303547</v>
      </c>
      <c r="F244" s="107">
        <v>575400</v>
      </c>
      <c r="G244" s="107">
        <v>127187.84728503109</v>
      </c>
      <c r="H244" s="328">
        <f t="shared" si="3"/>
        <v>1942107.7219883346</v>
      </c>
    </row>
    <row r="245" spans="1:8">
      <c r="A245" s="95" t="s">
        <v>183</v>
      </c>
      <c r="C245" s="108">
        <v>1160</v>
      </c>
      <c r="D245" s="107">
        <v>1693600</v>
      </c>
      <c r="E245" s="107">
        <v>54138.152443843988</v>
      </c>
      <c r="F245" s="107">
        <v>791212.8</v>
      </c>
      <c r="G245" s="107">
        <v>174764.89753263147</v>
      </c>
      <c r="H245" s="328">
        <f t="shared" si="3"/>
        <v>2713715.8499764754</v>
      </c>
    </row>
    <row r="246" spans="1:8">
      <c r="A246" s="95" t="s">
        <v>357</v>
      </c>
      <c r="C246" s="108">
        <v>3636</v>
      </c>
      <c r="D246" s="107">
        <v>5308560</v>
      </c>
      <c r="E246" s="107">
        <v>139786.4357709855</v>
      </c>
      <c r="F246" s="107">
        <v>2042850.2400000002</v>
      </c>
      <c r="G246" s="107">
        <v>451248.53769822244</v>
      </c>
      <c r="H246" s="328">
        <f t="shared" si="3"/>
        <v>7942445.2134692082</v>
      </c>
    </row>
    <row r="247" spans="1:8">
      <c r="A247" s="95" t="s">
        <v>358</v>
      </c>
      <c r="C247" s="108">
        <v>14</v>
      </c>
      <c r="D247" s="107">
        <v>20440</v>
      </c>
      <c r="E247" s="107">
        <v>314.81740077700175</v>
      </c>
      <c r="F247" s="107">
        <v>4620</v>
      </c>
      <c r="G247" s="107">
        <v>1016.270934723009</v>
      </c>
      <c r="H247" s="328">
        <f t="shared" si="3"/>
        <v>26391.088335500011</v>
      </c>
    </row>
    <row r="248" spans="1:8">
      <c r="A248" s="95" t="s">
        <v>359</v>
      </c>
      <c r="C248" s="108">
        <v>460</v>
      </c>
      <c r="D248" s="107">
        <v>671600</v>
      </c>
      <c r="E248" s="107">
        <v>22037.218054390123</v>
      </c>
      <c r="F248" s="107">
        <v>322000</v>
      </c>
      <c r="G248" s="107">
        <v>71138.965430610624</v>
      </c>
      <c r="H248" s="328">
        <f t="shared" si="3"/>
        <v>1086776.1834850009</v>
      </c>
    </row>
    <row r="249" spans="1:8">
      <c r="A249" s="95" t="s">
        <v>360</v>
      </c>
      <c r="C249" s="108">
        <v>800</v>
      </c>
      <c r="D249" s="107">
        <v>1168000</v>
      </c>
      <c r="E249" s="107">
        <v>38331.403524908885</v>
      </c>
      <c r="F249" s="107">
        <v>560000</v>
      </c>
      <c r="G249" s="107">
        <v>123738.68532475909</v>
      </c>
      <c r="H249" s="328">
        <f t="shared" si="3"/>
        <v>1890070.0888496679</v>
      </c>
    </row>
    <row r="250" spans="1:8">
      <c r="A250" s="95" t="s">
        <v>361</v>
      </c>
      <c r="C250" s="108">
        <v>190</v>
      </c>
      <c r="D250" s="107">
        <v>277400</v>
      </c>
      <c r="E250" s="107">
        <v>9082.0050163547166</v>
      </c>
      <c r="F250" s="107">
        <v>133000</v>
      </c>
      <c r="G250" s="107">
        <v>29317.876662312257</v>
      </c>
      <c r="H250" s="328">
        <f t="shared" si="3"/>
        <v>448799.88167866698</v>
      </c>
    </row>
    <row r="251" spans="1:8">
      <c r="A251" s="95" t="s">
        <v>362</v>
      </c>
      <c r="C251" s="108">
        <v>650</v>
      </c>
      <c r="D251" s="107">
        <v>949000</v>
      </c>
      <c r="E251" s="107">
        <v>23696.843808042609</v>
      </c>
      <c r="F251" s="107">
        <v>346476</v>
      </c>
      <c r="G251" s="107">
        <v>76496.450156016566</v>
      </c>
      <c r="H251" s="328">
        <f t="shared" si="3"/>
        <v>1395669.2939640591</v>
      </c>
    </row>
    <row r="252" spans="1:8">
      <c r="A252" s="95" t="s">
        <v>363</v>
      </c>
      <c r="C252" s="108">
        <v>25</v>
      </c>
      <c r="D252" s="107">
        <v>36500</v>
      </c>
      <c r="E252" s="107">
        <v>1202.0300756940067</v>
      </c>
      <c r="F252" s="107">
        <v>17500</v>
      </c>
      <c r="G252" s="107">
        <v>3880.3072053060337</v>
      </c>
      <c r="H252" s="328">
        <f t="shared" si="3"/>
        <v>59082.337281000036</v>
      </c>
    </row>
    <row r="253" spans="1:8">
      <c r="A253" s="95" t="s">
        <v>364</v>
      </c>
      <c r="C253" s="108">
        <v>747</v>
      </c>
      <c r="D253" s="107">
        <v>1090620</v>
      </c>
      <c r="E253" s="107">
        <v>35793.784476221532</v>
      </c>
      <c r="F253" s="107">
        <v>522900</v>
      </c>
      <c r="G253" s="107">
        <v>115546.925669113</v>
      </c>
      <c r="H253" s="328">
        <f t="shared" si="3"/>
        <v>1764860.7101453345</v>
      </c>
    </row>
    <row r="254" spans="1:8">
      <c r="A254" s="95" t="s">
        <v>365</v>
      </c>
      <c r="C254" s="108">
        <v>3728</v>
      </c>
      <c r="D254" s="107">
        <v>5442880</v>
      </c>
      <c r="E254" s="107">
        <v>97957.437635223585</v>
      </c>
      <c r="F254" s="107">
        <v>1431552.0000000002</v>
      </c>
      <c r="G254" s="107">
        <v>316219.16851773974</v>
      </c>
      <c r="H254" s="328">
        <f t="shared" si="3"/>
        <v>7288608.6061529629</v>
      </c>
    </row>
    <row r="255" spans="1:8">
      <c r="A255" s="95" t="s">
        <v>368</v>
      </c>
      <c r="C255" s="108">
        <v>1204</v>
      </c>
      <c r="D255" s="107">
        <v>1757840</v>
      </c>
      <c r="E255" s="107">
        <v>27200.223427132951</v>
      </c>
      <c r="F255" s="107">
        <v>397320</v>
      </c>
      <c r="G255" s="107">
        <v>87805.808760067972</v>
      </c>
      <c r="H255" s="328">
        <f t="shared" si="3"/>
        <v>2270166.0321872006</v>
      </c>
    </row>
    <row r="256" spans="1:8">
      <c r="A256" s="95" t="s">
        <v>369</v>
      </c>
      <c r="C256" s="108">
        <v>231</v>
      </c>
      <c r="D256" s="107">
        <v>337260</v>
      </c>
      <c r="E256" s="107">
        <v>11085.388475844728</v>
      </c>
      <c r="F256" s="107">
        <v>161699.99999999997</v>
      </c>
      <c r="G256" s="107">
        <v>35785.055337822312</v>
      </c>
      <c r="H256" s="328">
        <f t="shared" si="3"/>
        <v>545830.44381366705</v>
      </c>
    </row>
    <row r="257" spans="1:8">
      <c r="A257" s="95" t="s">
        <v>370</v>
      </c>
      <c r="C257" s="108">
        <v>477</v>
      </c>
      <c r="D257" s="107">
        <v>696420</v>
      </c>
      <c r="E257" s="107">
        <v>10766.755106573461</v>
      </c>
      <c r="F257" s="107">
        <v>157410</v>
      </c>
      <c r="G257" s="107">
        <v>34756.465967526907</v>
      </c>
      <c r="H257" s="328">
        <f t="shared" si="3"/>
        <v>899353.22107410035</v>
      </c>
    </row>
    <row r="258" spans="1:8">
      <c r="A258" s="95" t="s">
        <v>371</v>
      </c>
      <c r="C258" s="108">
        <v>1860</v>
      </c>
      <c r="D258" s="107">
        <v>2715600</v>
      </c>
      <c r="E258" s="107">
        <v>89083.784498655819</v>
      </c>
      <c r="F258" s="107">
        <v>1302000</v>
      </c>
      <c r="G258" s="107">
        <v>287573.87843768048</v>
      </c>
      <c r="H258" s="328">
        <f t="shared" si="3"/>
        <v>4394257.6629363364</v>
      </c>
    </row>
    <row r="259" spans="1:8">
      <c r="A259" s="95" t="s">
        <v>372</v>
      </c>
      <c r="C259" s="108">
        <v>304</v>
      </c>
      <c r="D259" s="107">
        <v>443840</v>
      </c>
      <c r="E259" s="107">
        <v>6863.0193369386388</v>
      </c>
      <c r="F259" s="107">
        <v>100320</v>
      </c>
      <c r="G259" s="107">
        <v>22154.706376961596</v>
      </c>
      <c r="H259" s="328">
        <f t="shared" si="3"/>
        <v>573177.72571390017</v>
      </c>
    </row>
    <row r="260" spans="1:8">
      <c r="A260" s="95" t="s">
        <v>373</v>
      </c>
      <c r="C260" s="108">
        <v>597</v>
      </c>
      <c r="D260" s="107">
        <v>871620</v>
      </c>
      <c r="E260" s="107">
        <v>28581.604022057491</v>
      </c>
      <c r="F260" s="107">
        <v>417900</v>
      </c>
      <c r="G260" s="107">
        <v>92265.082437276811</v>
      </c>
      <c r="H260" s="328">
        <f t="shared" si="3"/>
        <v>1410366.6864593343</v>
      </c>
    </row>
    <row r="261" spans="1:8">
      <c r="A261" s="95" t="s">
        <v>374</v>
      </c>
      <c r="C261" s="108">
        <v>993</v>
      </c>
      <c r="D261" s="107">
        <v>1449780</v>
      </c>
      <c r="E261" s="107">
        <v>47546.967438562933</v>
      </c>
      <c r="F261" s="107">
        <v>695100</v>
      </c>
      <c r="G261" s="107">
        <v>153487.70723210534</v>
      </c>
      <c r="H261" s="328">
        <f t="shared" si="3"/>
        <v>2345914.6746706683</v>
      </c>
    </row>
    <row r="262" spans="1:8">
      <c r="A262" s="95" t="s">
        <v>375</v>
      </c>
      <c r="C262" s="108">
        <v>466</v>
      </c>
      <c r="D262" s="107">
        <v>680360</v>
      </c>
      <c r="E262" s="107">
        <v>10514.901185951856</v>
      </c>
      <c r="F262" s="107">
        <v>153779.99999999997</v>
      </c>
      <c r="G262" s="107">
        <v>33943.449219748494</v>
      </c>
      <c r="H262" s="328">
        <f t="shared" si="3"/>
        <v>878598.35040570039</v>
      </c>
    </row>
    <row r="263" spans="1:8">
      <c r="A263" s="95" t="s">
        <v>376</v>
      </c>
      <c r="C263" s="108">
        <v>287</v>
      </c>
      <c r="D263" s="107">
        <v>419020</v>
      </c>
      <c r="E263" s="107">
        <v>6485.2384560062364</v>
      </c>
      <c r="F263" s="107">
        <v>94710</v>
      </c>
      <c r="G263" s="107">
        <v>20935.181255293985</v>
      </c>
      <c r="H263" s="328">
        <f t="shared" ref="H263:H326" si="4">SUM(D263:G263)</f>
        <v>541150.41971130017</v>
      </c>
    </row>
    <row r="264" spans="1:8">
      <c r="A264" s="95" t="s">
        <v>377</v>
      </c>
      <c r="C264" s="108">
        <v>181</v>
      </c>
      <c r="D264" s="107">
        <v>264260</v>
      </c>
      <c r="E264" s="107">
        <v>4092.6262101010225</v>
      </c>
      <c r="F264" s="107">
        <v>59730</v>
      </c>
      <c r="G264" s="107">
        <v>13211.522151399116</v>
      </c>
      <c r="H264" s="328">
        <f t="shared" si="4"/>
        <v>341294.14836150012</v>
      </c>
    </row>
    <row r="265" spans="1:8">
      <c r="A265" s="95" t="s">
        <v>117</v>
      </c>
      <c r="C265" s="108">
        <v>954</v>
      </c>
      <c r="D265" s="107">
        <v>1392840</v>
      </c>
      <c r="E265" s="107">
        <v>45677.142876372251</v>
      </c>
      <c r="F265" s="107">
        <v>667800</v>
      </c>
      <c r="G265" s="107">
        <v>147451.67380162928</v>
      </c>
      <c r="H265" s="328">
        <f t="shared" si="4"/>
        <v>2253768.8166780015</v>
      </c>
    </row>
    <row r="266" spans="1:8">
      <c r="A266" s="95" t="s">
        <v>378</v>
      </c>
      <c r="C266" s="108">
        <v>220</v>
      </c>
      <c r="D266" s="107">
        <v>321200</v>
      </c>
      <c r="E266" s="107">
        <v>4974.1149322766278</v>
      </c>
      <c r="F266" s="107">
        <v>72600</v>
      </c>
      <c r="G266" s="107">
        <v>16057.08076862354</v>
      </c>
      <c r="H266" s="328">
        <f t="shared" si="4"/>
        <v>414831.19570090016</v>
      </c>
    </row>
    <row r="267" spans="1:8">
      <c r="A267" s="95" t="s">
        <v>379</v>
      </c>
      <c r="C267" s="108">
        <v>388</v>
      </c>
      <c r="D267" s="107">
        <v>566480</v>
      </c>
      <c r="E267" s="107">
        <v>18564.686724607433</v>
      </c>
      <c r="F267" s="107">
        <v>271600</v>
      </c>
      <c r="G267" s="107">
        <v>59929.189059726516</v>
      </c>
      <c r="H267" s="328">
        <f t="shared" si="4"/>
        <v>916573.87578433403</v>
      </c>
    </row>
    <row r="268" spans="1:8">
      <c r="A268" s="95" t="s">
        <v>119</v>
      </c>
      <c r="C268" s="108">
        <v>435</v>
      </c>
      <c r="D268" s="107">
        <v>635100</v>
      </c>
      <c r="E268" s="107">
        <v>20835.187978696111</v>
      </c>
      <c r="F268" s="107">
        <v>304500</v>
      </c>
      <c r="G268" s="107">
        <v>67258.658225304578</v>
      </c>
      <c r="H268" s="328">
        <f t="shared" si="4"/>
        <v>1027693.8462040006</v>
      </c>
    </row>
    <row r="269" spans="1:8">
      <c r="A269" s="95" t="s">
        <v>380</v>
      </c>
      <c r="C269" s="108">
        <v>945</v>
      </c>
      <c r="D269" s="107">
        <v>1379700</v>
      </c>
      <c r="E269" s="107">
        <v>45276.466184474251</v>
      </c>
      <c r="F269" s="107">
        <v>661500</v>
      </c>
      <c r="G269" s="107">
        <v>146158.23806652729</v>
      </c>
      <c r="H269" s="328">
        <f t="shared" si="4"/>
        <v>2232634.7042510016</v>
      </c>
    </row>
    <row r="270" spans="1:8">
      <c r="A270" s="95" t="s">
        <v>381</v>
      </c>
      <c r="C270" s="108">
        <v>680</v>
      </c>
      <c r="D270" s="107">
        <v>992800</v>
      </c>
      <c r="E270" s="107">
        <v>32588.370941037516</v>
      </c>
      <c r="F270" s="107">
        <v>476000</v>
      </c>
      <c r="G270" s="107">
        <v>105199.43978829694</v>
      </c>
      <c r="H270" s="328">
        <f t="shared" si="4"/>
        <v>1606587.8107293346</v>
      </c>
    </row>
    <row r="271" spans="1:8">
      <c r="A271" s="95" t="s">
        <v>382</v>
      </c>
      <c r="C271" s="108">
        <v>605</v>
      </c>
      <c r="D271" s="107">
        <v>883300</v>
      </c>
      <c r="E271" s="107">
        <v>13663.075193721876</v>
      </c>
      <c r="F271" s="107">
        <v>199650</v>
      </c>
      <c r="G271" s="107">
        <v>44106.158566978585</v>
      </c>
      <c r="H271" s="328">
        <f t="shared" si="4"/>
        <v>1140719.2337607003</v>
      </c>
    </row>
    <row r="272" spans="1:8">
      <c r="A272" s="95" t="s">
        <v>383</v>
      </c>
      <c r="C272" s="108">
        <v>2058</v>
      </c>
      <c r="D272" s="107">
        <v>3004680</v>
      </c>
      <c r="E272" s="107">
        <v>98566.466206908561</v>
      </c>
      <c r="F272" s="107">
        <v>1440600</v>
      </c>
      <c r="G272" s="107">
        <v>318185.19083509484</v>
      </c>
      <c r="H272" s="328">
        <f t="shared" si="4"/>
        <v>4862031.6570420032</v>
      </c>
    </row>
    <row r="273" spans="1:8">
      <c r="A273" s="95" t="s">
        <v>384</v>
      </c>
      <c r="C273" s="108">
        <v>1283</v>
      </c>
      <c r="D273" s="107">
        <v>1873180</v>
      </c>
      <c r="E273" s="107">
        <v>61437.092757693666</v>
      </c>
      <c r="F273" s="107">
        <v>898100</v>
      </c>
      <c r="G273" s="107">
        <v>198326.81271564172</v>
      </c>
      <c r="H273" s="328">
        <f t="shared" si="4"/>
        <v>3031043.9054733352</v>
      </c>
    </row>
    <row r="274" spans="1:8">
      <c r="A274" s="95" t="s">
        <v>385</v>
      </c>
      <c r="C274" s="108">
        <v>98</v>
      </c>
      <c r="D274" s="107">
        <v>143080</v>
      </c>
      <c r="E274" s="107">
        <v>4674.5614054766929</v>
      </c>
      <c r="F274" s="107">
        <v>68600</v>
      </c>
      <c r="G274" s="107">
        <v>15090.083576190134</v>
      </c>
      <c r="H274" s="328">
        <f t="shared" si="4"/>
        <v>231444.64498166685</v>
      </c>
    </row>
    <row r="275" spans="1:8">
      <c r="A275" s="95" t="s">
        <v>386</v>
      </c>
      <c r="C275" s="108">
        <v>335</v>
      </c>
      <c r="D275" s="107">
        <v>489100</v>
      </c>
      <c r="E275" s="107">
        <v>16027.067675920089</v>
      </c>
      <c r="F275" s="107">
        <v>234500</v>
      </c>
      <c r="G275" s="107">
        <v>51737.429404080453</v>
      </c>
      <c r="H275" s="328">
        <f t="shared" si="4"/>
        <v>791364.49708000058</v>
      </c>
    </row>
    <row r="276" spans="1:8">
      <c r="A276" s="95" t="s">
        <v>387</v>
      </c>
      <c r="C276" s="108">
        <v>340</v>
      </c>
      <c r="D276" s="107">
        <v>496400</v>
      </c>
      <c r="E276" s="107">
        <v>7681.5445789588421</v>
      </c>
      <c r="F276" s="107">
        <v>112200</v>
      </c>
      <c r="G276" s="107">
        <v>24797.010807241415</v>
      </c>
      <c r="H276" s="328">
        <f t="shared" si="4"/>
        <v>641078.5553862002</v>
      </c>
    </row>
    <row r="277" spans="1:8">
      <c r="A277" s="95" t="s">
        <v>388</v>
      </c>
      <c r="C277" s="108">
        <v>555</v>
      </c>
      <c r="D277" s="107">
        <v>810300</v>
      </c>
      <c r="E277" s="107">
        <v>26578.22056256748</v>
      </c>
      <c r="F277" s="107">
        <v>388500</v>
      </c>
      <c r="G277" s="107">
        <v>85797.903761766749</v>
      </c>
      <c r="H277" s="328">
        <f t="shared" si="4"/>
        <v>1311176.1243243343</v>
      </c>
    </row>
    <row r="278" spans="1:8">
      <c r="A278" s="95" t="s">
        <v>389</v>
      </c>
      <c r="C278" s="108">
        <v>471</v>
      </c>
      <c r="D278" s="107">
        <v>687660</v>
      </c>
      <c r="E278" s="107">
        <v>10640.82814626266</v>
      </c>
      <c r="F278" s="107">
        <v>155430</v>
      </c>
      <c r="G278" s="107">
        <v>34349.9575936377</v>
      </c>
      <c r="H278" s="328">
        <f t="shared" si="4"/>
        <v>888080.78573990043</v>
      </c>
    </row>
    <row r="279" spans="1:8">
      <c r="A279" s="95" t="s">
        <v>390</v>
      </c>
      <c r="C279" s="108">
        <v>2211</v>
      </c>
      <c r="D279" s="107">
        <v>3228060</v>
      </c>
      <c r="E279" s="107">
        <v>70737.249060928632</v>
      </c>
      <c r="F279" s="107">
        <v>1033686.72</v>
      </c>
      <c r="G279" s="107">
        <v>228348.90970275697</v>
      </c>
      <c r="H279" s="328">
        <f t="shared" si="4"/>
        <v>4560832.8787636859</v>
      </c>
    </row>
    <row r="280" spans="1:8">
      <c r="A280" s="95" t="s">
        <v>391</v>
      </c>
      <c r="C280" s="108">
        <v>343</v>
      </c>
      <c r="D280" s="107">
        <v>500780</v>
      </c>
      <c r="E280" s="107">
        <v>16427.74436781809</v>
      </c>
      <c r="F280" s="107">
        <v>240100</v>
      </c>
      <c r="G280" s="107">
        <v>53030.865139182468</v>
      </c>
      <c r="H280" s="328">
        <f t="shared" si="4"/>
        <v>810338.60950700054</v>
      </c>
    </row>
    <row r="281" spans="1:8">
      <c r="A281" s="95" t="s">
        <v>392</v>
      </c>
      <c r="C281" s="108">
        <v>666</v>
      </c>
      <c r="D281" s="107">
        <v>972360</v>
      </c>
      <c r="E281" s="107">
        <v>31920.576454540849</v>
      </c>
      <c r="F281" s="107">
        <v>466200</v>
      </c>
      <c r="G281" s="107">
        <v>103043.71356312692</v>
      </c>
      <c r="H281" s="328">
        <f t="shared" si="4"/>
        <v>1573524.2900176677</v>
      </c>
    </row>
    <row r="282" spans="1:8">
      <c r="A282" s="95" t="s">
        <v>393</v>
      </c>
      <c r="C282" s="108">
        <v>691</v>
      </c>
      <c r="D282" s="107">
        <v>1008860</v>
      </c>
      <c r="E282" s="107">
        <v>33122.606530234851</v>
      </c>
      <c r="F282" s="107">
        <v>483700</v>
      </c>
      <c r="G282" s="107">
        <v>106924.02076843294</v>
      </c>
      <c r="H282" s="328">
        <f t="shared" si="4"/>
        <v>1632606.6272986676</v>
      </c>
    </row>
    <row r="283" spans="1:8">
      <c r="A283" s="95" t="s">
        <v>394</v>
      </c>
      <c r="C283" s="108">
        <v>940</v>
      </c>
      <c r="D283" s="107">
        <v>1372400</v>
      </c>
      <c r="E283" s="107">
        <v>45009.348389875588</v>
      </c>
      <c r="F283" s="107">
        <v>658000.00000000012</v>
      </c>
      <c r="G283" s="107">
        <v>145295.94757645929</v>
      </c>
      <c r="H283" s="328">
        <f t="shared" si="4"/>
        <v>2220705.2959663351</v>
      </c>
    </row>
    <row r="284" spans="1:8">
      <c r="A284" s="95" t="s">
        <v>395</v>
      </c>
      <c r="C284" s="108">
        <v>159</v>
      </c>
      <c r="D284" s="107">
        <v>232140</v>
      </c>
      <c r="E284" s="107">
        <v>3588.91836885782</v>
      </c>
      <c r="F284" s="107">
        <v>52470</v>
      </c>
      <c r="G284" s="107">
        <v>11585.488655842302</v>
      </c>
      <c r="H284" s="328">
        <f t="shared" si="4"/>
        <v>299784.40702470014</v>
      </c>
    </row>
    <row r="285" spans="1:8">
      <c r="A285" s="95" t="s">
        <v>396</v>
      </c>
      <c r="C285" s="108">
        <v>215</v>
      </c>
      <c r="D285" s="107">
        <v>313900</v>
      </c>
      <c r="E285" s="107">
        <v>4848.1879719658273</v>
      </c>
      <c r="F285" s="107">
        <v>70950</v>
      </c>
      <c r="G285" s="107">
        <v>15650.572394734338</v>
      </c>
      <c r="H285" s="328">
        <f t="shared" si="4"/>
        <v>405348.76036670018</v>
      </c>
    </row>
    <row r="286" spans="1:8">
      <c r="A286" s="95" t="s">
        <v>121</v>
      </c>
      <c r="C286" s="108">
        <v>254</v>
      </c>
      <c r="D286" s="107">
        <v>370840</v>
      </c>
      <c r="E286" s="107">
        <v>5729.6766941414307</v>
      </c>
      <c r="F286" s="107">
        <v>83819.999999999985</v>
      </c>
      <c r="G286" s="107">
        <v>18496.131011958758</v>
      </c>
      <c r="H286" s="328">
        <f t="shared" si="4"/>
        <v>478885.80770610017</v>
      </c>
    </row>
    <row r="287" spans="1:8">
      <c r="A287" s="95" t="s">
        <v>397</v>
      </c>
      <c r="C287" s="108">
        <v>1631</v>
      </c>
      <c r="D287" s="107">
        <v>2381260</v>
      </c>
      <c r="E287" s="107">
        <v>42619.865238135666</v>
      </c>
      <c r="F287" s="107">
        <v>622781.04</v>
      </c>
      <c r="G287" s="107">
        <v>137582.38958973376</v>
      </c>
      <c r="H287" s="328">
        <f t="shared" si="4"/>
        <v>3184243.2948278696</v>
      </c>
    </row>
    <row r="288" spans="1:8">
      <c r="A288" s="95" t="s">
        <v>398</v>
      </c>
      <c r="C288" s="108">
        <v>544</v>
      </c>
      <c r="D288" s="107">
        <v>794240</v>
      </c>
      <c r="E288" s="107">
        <v>12277.878630303068</v>
      </c>
      <c r="F288" s="107">
        <v>179520</v>
      </c>
      <c r="G288" s="107">
        <v>39634.566454197346</v>
      </c>
      <c r="H288" s="328">
        <f t="shared" si="4"/>
        <v>1025672.4450845005</v>
      </c>
    </row>
    <row r="289" spans="1:8">
      <c r="A289" s="95" t="s">
        <v>399</v>
      </c>
      <c r="C289" s="108">
        <v>162</v>
      </c>
      <c r="D289" s="107">
        <v>236520</v>
      </c>
      <c r="E289" s="107">
        <v>7746.416043361377</v>
      </c>
      <c r="F289" s="107">
        <v>113400</v>
      </c>
      <c r="G289" s="107">
        <v>25006.424211972222</v>
      </c>
      <c r="H289" s="328">
        <f t="shared" si="4"/>
        <v>382672.84025533363</v>
      </c>
    </row>
    <row r="290" spans="1:8">
      <c r="A290" s="95" t="s">
        <v>400</v>
      </c>
      <c r="C290" s="108">
        <v>301</v>
      </c>
      <c r="D290" s="107">
        <v>439460</v>
      </c>
      <c r="E290" s="107">
        <v>14424.360908328079</v>
      </c>
      <c r="F290" s="107">
        <v>210700</v>
      </c>
      <c r="G290" s="107">
        <v>46563.686463672406</v>
      </c>
      <c r="H290" s="328">
        <f t="shared" si="4"/>
        <v>711148.04737200052</v>
      </c>
    </row>
    <row r="291" spans="1:8">
      <c r="A291" s="95" t="s">
        <v>401</v>
      </c>
      <c r="C291" s="108">
        <v>413</v>
      </c>
      <c r="D291" s="107">
        <v>602980</v>
      </c>
      <c r="E291" s="107">
        <v>9318.5950629992512</v>
      </c>
      <c r="F291" s="107">
        <v>136290</v>
      </c>
      <c r="G291" s="107">
        <v>30081.61966780106</v>
      </c>
      <c r="H291" s="328">
        <f t="shared" si="4"/>
        <v>778670.21473080036</v>
      </c>
    </row>
    <row r="292" spans="1:8">
      <c r="A292" s="95" t="s">
        <v>402</v>
      </c>
      <c r="C292" s="108">
        <v>822</v>
      </c>
      <c r="D292" s="107">
        <v>1200120</v>
      </c>
      <c r="E292" s="107">
        <v>39399.874703303547</v>
      </c>
      <c r="F292" s="107">
        <v>575400</v>
      </c>
      <c r="G292" s="107">
        <v>127187.84728503109</v>
      </c>
      <c r="H292" s="328">
        <f t="shared" si="4"/>
        <v>1942107.7219883346</v>
      </c>
    </row>
    <row r="293" spans="1:8">
      <c r="A293" s="95" t="s">
        <v>403</v>
      </c>
      <c r="C293" s="108">
        <v>524</v>
      </c>
      <c r="D293" s="107">
        <v>765040</v>
      </c>
      <c r="E293" s="107">
        <v>11837.134269215265</v>
      </c>
      <c r="F293" s="107">
        <v>172920</v>
      </c>
      <c r="G293" s="107">
        <v>38211.787145585135</v>
      </c>
      <c r="H293" s="328">
        <f t="shared" si="4"/>
        <v>988008.92141480045</v>
      </c>
    </row>
    <row r="294" spans="1:8">
      <c r="A294" s="95" t="s">
        <v>404</v>
      </c>
      <c r="C294" s="108">
        <v>538</v>
      </c>
      <c r="D294" s="107">
        <v>785480</v>
      </c>
      <c r="E294" s="107">
        <v>25776.867178771474</v>
      </c>
      <c r="F294" s="107">
        <v>376600</v>
      </c>
      <c r="G294" s="107">
        <v>83211.032291562718</v>
      </c>
      <c r="H294" s="328">
        <f t="shared" si="4"/>
        <v>1271067.8994703344</v>
      </c>
    </row>
    <row r="295" spans="1:8">
      <c r="A295" s="95" t="s">
        <v>405</v>
      </c>
      <c r="C295" s="108">
        <v>524</v>
      </c>
      <c r="D295" s="107">
        <v>765040</v>
      </c>
      <c r="E295" s="107">
        <v>11837.134269215265</v>
      </c>
      <c r="F295" s="107">
        <v>172920</v>
      </c>
      <c r="G295" s="107">
        <v>38211.787145585135</v>
      </c>
      <c r="H295" s="328">
        <f t="shared" si="4"/>
        <v>988008.92141480045</v>
      </c>
    </row>
    <row r="296" spans="1:8">
      <c r="A296" s="95" t="s">
        <v>406</v>
      </c>
      <c r="C296" s="108">
        <v>728</v>
      </c>
      <c r="D296" s="107">
        <v>1062880</v>
      </c>
      <c r="E296" s="107">
        <v>16433.468320559492</v>
      </c>
      <c r="F296" s="107">
        <v>240240</v>
      </c>
      <c r="G296" s="107">
        <v>53049.342792541065</v>
      </c>
      <c r="H296" s="328">
        <f t="shared" si="4"/>
        <v>1372602.8111131005</v>
      </c>
    </row>
    <row r="297" spans="1:8">
      <c r="A297" s="95" t="s">
        <v>407</v>
      </c>
      <c r="C297" s="108">
        <v>1664</v>
      </c>
      <c r="D297" s="107">
        <v>2429440</v>
      </c>
      <c r="E297" s="107">
        <v>79734.661687702435</v>
      </c>
      <c r="F297" s="107">
        <v>1164800</v>
      </c>
      <c r="G297" s="107">
        <v>257393.71128530023</v>
      </c>
      <c r="H297" s="328">
        <f t="shared" si="4"/>
        <v>3931368.3729730025</v>
      </c>
    </row>
    <row r="298" spans="1:8">
      <c r="A298" s="95" t="s">
        <v>408</v>
      </c>
      <c r="C298" s="108">
        <v>627</v>
      </c>
      <c r="D298" s="107">
        <v>915420</v>
      </c>
      <c r="E298" s="107">
        <v>30050.751892350167</v>
      </c>
      <c r="F298" s="107">
        <v>438900</v>
      </c>
      <c r="G298" s="107">
        <v>97007.680132650843</v>
      </c>
      <c r="H298" s="328">
        <f t="shared" si="4"/>
        <v>1481378.4320250009</v>
      </c>
    </row>
    <row r="299" spans="1:8">
      <c r="A299" s="95" t="s">
        <v>409</v>
      </c>
      <c r="C299" s="108">
        <v>647</v>
      </c>
      <c r="D299" s="107">
        <v>944620</v>
      </c>
      <c r="E299" s="107">
        <v>14607.527396052883</v>
      </c>
      <c r="F299" s="107">
        <v>213510</v>
      </c>
      <c r="G299" s="107">
        <v>47154.971371147622</v>
      </c>
      <c r="H299" s="328">
        <f t="shared" si="4"/>
        <v>1219892.4987672004</v>
      </c>
    </row>
    <row r="300" spans="1:8">
      <c r="A300" s="95" t="s">
        <v>410</v>
      </c>
      <c r="C300" s="108">
        <v>678</v>
      </c>
      <c r="D300" s="107">
        <v>989880</v>
      </c>
      <c r="E300" s="107">
        <v>20140.529073999805</v>
      </c>
      <c r="F300" s="107">
        <v>294523.2</v>
      </c>
      <c r="G300" s="107">
        <v>65016.210213704864</v>
      </c>
      <c r="H300" s="328">
        <f t="shared" si="4"/>
        <v>1369559.9392877049</v>
      </c>
    </row>
    <row r="301" spans="1:8">
      <c r="A301" s="95" t="s">
        <v>411</v>
      </c>
      <c r="C301" s="108">
        <v>11</v>
      </c>
      <c r="D301" s="107">
        <v>16060</v>
      </c>
      <c r="E301" s="107">
        <v>251.85392062160145</v>
      </c>
      <c r="F301" s="107">
        <v>3630</v>
      </c>
      <c r="G301" s="107">
        <v>813.01674777840719</v>
      </c>
      <c r="H301" s="328">
        <f t="shared" si="4"/>
        <v>20754.87066840001</v>
      </c>
    </row>
    <row r="302" spans="1:8">
      <c r="A302" s="95" t="s">
        <v>412</v>
      </c>
      <c r="C302" s="108">
        <v>775</v>
      </c>
      <c r="D302" s="107">
        <v>1131500</v>
      </c>
      <c r="E302" s="107">
        <v>37129.373449214865</v>
      </c>
      <c r="F302" s="107">
        <v>542500</v>
      </c>
      <c r="G302" s="107">
        <v>119858.37811945303</v>
      </c>
      <c r="H302" s="328">
        <f t="shared" si="4"/>
        <v>1830987.7515686681</v>
      </c>
    </row>
    <row r="303" spans="1:8">
      <c r="A303" s="95" t="s">
        <v>414</v>
      </c>
      <c r="C303" s="108">
        <v>257</v>
      </c>
      <c r="D303" s="107">
        <v>375220</v>
      </c>
      <c r="E303" s="107">
        <v>12287.418551538736</v>
      </c>
      <c r="F303" s="107">
        <v>179900</v>
      </c>
      <c r="G303" s="107">
        <v>39665.362543128351</v>
      </c>
      <c r="H303" s="328">
        <f t="shared" si="4"/>
        <v>607072.78109466704</v>
      </c>
    </row>
    <row r="304" spans="1:8">
      <c r="A304" s="95" t="s">
        <v>415</v>
      </c>
      <c r="C304" s="108">
        <v>786</v>
      </c>
      <c r="D304" s="107">
        <v>1147560</v>
      </c>
      <c r="E304" s="107">
        <v>17755.701403822895</v>
      </c>
      <c r="F304" s="107">
        <v>259380</v>
      </c>
      <c r="G304" s="107">
        <v>57317.680718377698</v>
      </c>
      <c r="H304" s="328">
        <f t="shared" si="4"/>
        <v>1482013.3821222007</v>
      </c>
    </row>
    <row r="305" spans="1:8">
      <c r="A305" s="95" t="s">
        <v>416</v>
      </c>
      <c r="C305" s="108">
        <v>201</v>
      </c>
      <c r="D305" s="107">
        <v>293460</v>
      </c>
      <c r="E305" s="107">
        <v>4533.3705711888251</v>
      </c>
      <c r="F305" s="107">
        <v>66330</v>
      </c>
      <c r="G305" s="107">
        <v>14634.301460011327</v>
      </c>
      <c r="H305" s="328">
        <f t="shared" si="4"/>
        <v>378957.67203120014</v>
      </c>
    </row>
    <row r="306" spans="1:8">
      <c r="A306" s="95" t="s">
        <v>417</v>
      </c>
      <c r="C306" s="108">
        <v>404</v>
      </c>
      <c r="D306" s="107">
        <v>589840</v>
      </c>
      <c r="E306" s="107">
        <v>19366.040108403442</v>
      </c>
      <c r="F306" s="107">
        <v>282800</v>
      </c>
      <c r="G306" s="107">
        <v>62516.060529930553</v>
      </c>
      <c r="H306" s="328">
        <f t="shared" si="4"/>
        <v>954522.10063833394</v>
      </c>
    </row>
    <row r="307" spans="1:8">
      <c r="A307" s="95" t="s">
        <v>418</v>
      </c>
      <c r="C307" s="108">
        <v>298</v>
      </c>
      <c r="D307" s="107">
        <v>435080</v>
      </c>
      <c r="E307" s="107">
        <v>6737.0923766278374</v>
      </c>
      <c r="F307" s="107">
        <v>98340</v>
      </c>
      <c r="G307" s="107">
        <v>21748.19800307239</v>
      </c>
      <c r="H307" s="328">
        <f t="shared" si="4"/>
        <v>561905.29037970025</v>
      </c>
    </row>
    <row r="308" spans="1:8">
      <c r="A308" s="95" t="s">
        <v>419</v>
      </c>
      <c r="C308" s="108">
        <v>1338</v>
      </c>
      <c r="D308" s="107">
        <v>1953480</v>
      </c>
      <c r="E308" s="107">
        <v>64108.270703680355</v>
      </c>
      <c r="F308" s="107">
        <v>936600</v>
      </c>
      <c r="G308" s="107">
        <v>206949.71761632181</v>
      </c>
      <c r="H308" s="328">
        <f t="shared" si="4"/>
        <v>3161137.9883200023</v>
      </c>
    </row>
    <row r="309" spans="1:8">
      <c r="A309" s="95" t="s">
        <v>420</v>
      </c>
      <c r="C309" s="108">
        <v>237</v>
      </c>
      <c r="D309" s="107">
        <v>346020</v>
      </c>
      <c r="E309" s="107">
        <v>5351.8958132090293</v>
      </c>
      <c r="F309" s="107">
        <v>78210</v>
      </c>
      <c r="G309" s="107">
        <v>17276.60589029115</v>
      </c>
      <c r="H309" s="328">
        <f t="shared" si="4"/>
        <v>446858.50170350017</v>
      </c>
    </row>
    <row r="310" spans="1:8">
      <c r="A310" s="95" t="s">
        <v>421</v>
      </c>
      <c r="C310" s="108">
        <v>756</v>
      </c>
      <c r="D310" s="107">
        <v>1103760</v>
      </c>
      <c r="E310" s="107">
        <v>36194.461168119531</v>
      </c>
      <c r="F310" s="107">
        <v>529200</v>
      </c>
      <c r="G310" s="107">
        <v>116840.36140421501</v>
      </c>
      <c r="H310" s="328">
        <f t="shared" si="4"/>
        <v>1785994.8225723344</v>
      </c>
    </row>
    <row r="311" spans="1:8">
      <c r="A311" s="95" t="s">
        <v>422</v>
      </c>
      <c r="C311" s="108">
        <v>296</v>
      </c>
      <c r="D311" s="107">
        <v>432160</v>
      </c>
      <c r="E311" s="107">
        <v>6674.1288964724363</v>
      </c>
      <c r="F311" s="107">
        <v>97680</v>
      </c>
      <c r="G311" s="107">
        <v>21544.943816127787</v>
      </c>
      <c r="H311" s="328">
        <f t="shared" si="4"/>
        <v>558059.07271260035</v>
      </c>
    </row>
    <row r="312" spans="1:8">
      <c r="A312" s="95" t="s">
        <v>423</v>
      </c>
      <c r="C312" s="108">
        <v>201</v>
      </c>
      <c r="D312" s="107">
        <v>293460</v>
      </c>
      <c r="E312" s="107">
        <v>4533.3705711888251</v>
      </c>
      <c r="F312" s="107">
        <v>66330</v>
      </c>
      <c r="G312" s="107">
        <v>14634.301460011327</v>
      </c>
      <c r="H312" s="328">
        <f t="shared" si="4"/>
        <v>378957.67203120014</v>
      </c>
    </row>
    <row r="313" spans="1:8">
      <c r="A313" s="95" t="s">
        <v>424</v>
      </c>
      <c r="C313" s="108">
        <v>167</v>
      </c>
      <c r="D313" s="107">
        <v>243820</v>
      </c>
      <c r="E313" s="107">
        <v>3777.8088093240208</v>
      </c>
      <c r="F313" s="107">
        <v>55110</v>
      </c>
      <c r="G313" s="107">
        <v>12195.251216676106</v>
      </c>
      <c r="H313" s="328">
        <f t="shared" si="4"/>
        <v>314903.06002600014</v>
      </c>
    </row>
    <row r="314" spans="1:8">
      <c r="A314" s="95" t="s">
        <v>425</v>
      </c>
      <c r="C314" s="108">
        <v>245</v>
      </c>
      <c r="D314" s="107">
        <v>357700</v>
      </c>
      <c r="E314" s="107">
        <v>5540.7862536752309</v>
      </c>
      <c r="F314" s="107">
        <v>80850.000000000015</v>
      </c>
      <c r="G314" s="107">
        <v>17886.368451124956</v>
      </c>
      <c r="H314" s="328">
        <f t="shared" si="4"/>
        <v>461977.15470480017</v>
      </c>
    </row>
    <row r="315" spans="1:8">
      <c r="A315" s="95" t="s">
        <v>426</v>
      </c>
      <c r="C315" s="108">
        <v>926</v>
      </c>
      <c r="D315" s="107">
        <v>1351960</v>
      </c>
      <c r="E315" s="107">
        <v>44341.55390337891</v>
      </c>
      <c r="F315" s="107">
        <v>648199.99999999988</v>
      </c>
      <c r="G315" s="107">
        <v>143140.22135128925</v>
      </c>
      <c r="H315" s="328">
        <f t="shared" si="4"/>
        <v>2187641.7752546682</v>
      </c>
    </row>
    <row r="316" spans="1:8">
      <c r="A316" s="95" t="s">
        <v>427</v>
      </c>
      <c r="C316" s="108">
        <v>744</v>
      </c>
      <c r="D316" s="107">
        <v>1086240</v>
      </c>
      <c r="E316" s="107">
        <v>16811.24920149189</v>
      </c>
      <c r="F316" s="107">
        <v>245520</v>
      </c>
      <c r="G316" s="107">
        <v>54268.867914208669</v>
      </c>
      <c r="H316" s="328">
        <f t="shared" si="4"/>
        <v>1402840.1171157006</v>
      </c>
    </row>
    <row r="317" spans="1:8">
      <c r="A317" s="95" t="s">
        <v>428</v>
      </c>
      <c r="C317" s="108">
        <v>346</v>
      </c>
      <c r="D317" s="107">
        <v>505160</v>
      </c>
      <c r="E317" s="107">
        <v>16561.303265117425</v>
      </c>
      <c r="F317" s="107">
        <v>242200</v>
      </c>
      <c r="G317" s="107">
        <v>53462.010384216468</v>
      </c>
      <c r="H317" s="328">
        <f t="shared" si="4"/>
        <v>817383.31364933378</v>
      </c>
    </row>
    <row r="318" spans="1:8">
      <c r="A318" s="95" t="s">
        <v>429</v>
      </c>
      <c r="C318" s="108">
        <v>1511</v>
      </c>
      <c r="D318" s="107">
        <v>2206060</v>
      </c>
      <c r="E318" s="107">
        <v>72388.922336239062</v>
      </c>
      <c r="F318" s="107">
        <v>1057700</v>
      </c>
      <c r="G318" s="107">
        <v>233680.72280843003</v>
      </c>
      <c r="H318" s="328">
        <f t="shared" si="4"/>
        <v>3569829.6451446689</v>
      </c>
    </row>
    <row r="319" spans="1:8">
      <c r="A319" s="95" t="s">
        <v>430</v>
      </c>
      <c r="C319" s="108">
        <v>463</v>
      </c>
      <c r="D319" s="107">
        <v>675980</v>
      </c>
      <c r="E319" s="107">
        <v>22170.776951689455</v>
      </c>
      <c r="F319" s="107">
        <v>324099.99999999994</v>
      </c>
      <c r="G319" s="107">
        <v>71570.110675644624</v>
      </c>
      <c r="H319" s="328">
        <f t="shared" si="4"/>
        <v>1093820.8876273341</v>
      </c>
    </row>
    <row r="320" spans="1:8">
      <c r="A320" s="95" t="s">
        <v>431</v>
      </c>
      <c r="C320" s="108">
        <v>156</v>
      </c>
      <c r="D320" s="107">
        <v>227760</v>
      </c>
      <c r="E320" s="107">
        <v>3525.9548887024193</v>
      </c>
      <c r="F320" s="107">
        <v>51480</v>
      </c>
      <c r="G320" s="107">
        <v>11382.234468897699</v>
      </c>
      <c r="H320" s="328">
        <f t="shared" si="4"/>
        <v>294148.18935760012</v>
      </c>
    </row>
    <row r="321" spans="1:8">
      <c r="A321" s="95" t="s">
        <v>432</v>
      </c>
      <c r="C321" s="108">
        <v>945</v>
      </c>
      <c r="D321" s="107">
        <v>1379700</v>
      </c>
      <c r="E321" s="107">
        <v>45276.466184474251</v>
      </c>
      <c r="F321" s="107">
        <v>661500</v>
      </c>
      <c r="G321" s="107">
        <v>146158.23806652729</v>
      </c>
      <c r="H321" s="328">
        <f t="shared" si="4"/>
        <v>2232634.7042510016</v>
      </c>
    </row>
    <row r="322" spans="1:8">
      <c r="A322" s="95" t="s">
        <v>1558</v>
      </c>
      <c r="C322" s="108">
        <v>1068</v>
      </c>
      <c r="D322" s="107">
        <v>1559280</v>
      </c>
      <c r="E322" s="107">
        <v>24115.012899518337</v>
      </c>
      <c r="F322" s="107">
        <v>352440</v>
      </c>
      <c r="G322" s="107">
        <v>77846.35359978248</v>
      </c>
      <c r="H322" s="328">
        <f t="shared" si="4"/>
        <v>2013681.3664993008</v>
      </c>
    </row>
    <row r="323" spans="1:8">
      <c r="A323" s="95" t="s">
        <v>433</v>
      </c>
      <c r="C323" s="108">
        <v>666</v>
      </c>
      <c r="D323" s="107">
        <v>972360</v>
      </c>
      <c r="E323" s="107">
        <v>31920.576454540849</v>
      </c>
      <c r="F323" s="107">
        <v>466200</v>
      </c>
      <c r="G323" s="107">
        <v>103043.71356312692</v>
      </c>
      <c r="H323" s="328">
        <f t="shared" si="4"/>
        <v>1573524.2900176677</v>
      </c>
    </row>
    <row r="324" spans="1:8">
      <c r="A324" s="95" t="s">
        <v>434</v>
      </c>
      <c r="C324" s="108">
        <v>443</v>
      </c>
      <c r="D324" s="107">
        <v>646780</v>
      </c>
      <c r="E324" s="107">
        <v>21235.864670594117</v>
      </c>
      <c r="F324" s="107">
        <v>310100</v>
      </c>
      <c r="G324" s="107">
        <v>68552.093960406593</v>
      </c>
      <c r="H324" s="328">
        <f t="shared" si="4"/>
        <v>1046667.9586310007</v>
      </c>
    </row>
    <row r="325" spans="1:8">
      <c r="A325" s="95" t="s">
        <v>435</v>
      </c>
      <c r="C325" s="108">
        <v>544</v>
      </c>
      <c r="D325" s="107">
        <v>794240</v>
      </c>
      <c r="E325" s="107">
        <v>12277.878630303068</v>
      </c>
      <c r="F325" s="107">
        <v>179520</v>
      </c>
      <c r="G325" s="107">
        <v>39634.566454197346</v>
      </c>
      <c r="H325" s="328">
        <f t="shared" si="4"/>
        <v>1025672.4450845005</v>
      </c>
    </row>
    <row r="326" spans="1:8">
      <c r="A326" s="95" t="s">
        <v>436</v>
      </c>
      <c r="C326" s="108">
        <v>332</v>
      </c>
      <c r="D326" s="107">
        <v>484720</v>
      </c>
      <c r="E326" s="107">
        <v>7492.6541384926404</v>
      </c>
      <c r="F326" s="107">
        <v>109560</v>
      </c>
      <c r="G326" s="107">
        <v>24187.248246407609</v>
      </c>
      <c r="H326" s="328">
        <f t="shared" si="4"/>
        <v>625959.90238490026</v>
      </c>
    </row>
    <row r="327" spans="1:8">
      <c r="A327" s="95" t="s">
        <v>437</v>
      </c>
      <c r="C327" s="108">
        <v>206</v>
      </c>
      <c r="D327" s="107">
        <v>300760</v>
      </c>
      <c r="E327" s="107">
        <v>4659.2975314996256</v>
      </c>
      <c r="F327" s="107">
        <v>67980</v>
      </c>
      <c r="G327" s="107">
        <v>15040.80983390053</v>
      </c>
      <c r="H327" s="328">
        <f t="shared" ref="H327:H347" si="5">SUM(D327:G327)</f>
        <v>388440.10736540018</v>
      </c>
    </row>
    <row r="328" spans="1:8">
      <c r="A328" s="95" t="s">
        <v>438</v>
      </c>
      <c r="C328" s="108">
        <v>678</v>
      </c>
      <c r="D328" s="107">
        <v>989880</v>
      </c>
      <c r="E328" s="107">
        <v>32454.812043738173</v>
      </c>
      <c r="F328" s="107">
        <v>474600</v>
      </c>
      <c r="G328" s="107">
        <v>104768.29454326289</v>
      </c>
      <c r="H328" s="328">
        <f t="shared" si="5"/>
        <v>1601703.1065870009</v>
      </c>
    </row>
    <row r="329" spans="1:8">
      <c r="A329" s="95" t="s">
        <v>439</v>
      </c>
      <c r="C329" s="108">
        <v>468</v>
      </c>
      <c r="D329" s="107">
        <v>683280</v>
      </c>
      <c r="E329" s="107">
        <v>22437.894746288126</v>
      </c>
      <c r="F329" s="107">
        <v>327600</v>
      </c>
      <c r="G329" s="107">
        <v>72432.401165712639</v>
      </c>
      <c r="H329" s="328">
        <f t="shared" si="5"/>
        <v>1105750.2959120008</v>
      </c>
    </row>
    <row r="330" spans="1:8">
      <c r="A330" s="95" t="s">
        <v>184</v>
      </c>
      <c r="C330" s="108">
        <v>480</v>
      </c>
      <c r="D330" s="107">
        <v>700800</v>
      </c>
      <c r="E330" s="107">
        <v>10829.718586728859</v>
      </c>
      <c r="F330" s="107">
        <v>158400</v>
      </c>
      <c r="G330" s="107">
        <v>34959.720154471506</v>
      </c>
      <c r="H330" s="328">
        <f t="shared" si="5"/>
        <v>904989.43874120037</v>
      </c>
    </row>
    <row r="331" spans="1:8">
      <c r="A331" s="95" t="s">
        <v>440</v>
      </c>
      <c r="C331" s="108">
        <v>223</v>
      </c>
      <c r="D331" s="107">
        <v>325580</v>
      </c>
      <c r="E331" s="107">
        <v>5037.078412432028</v>
      </c>
      <c r="F331" s="107">
        <v>73590</v>
      </c>
      <c r="G331" s="107">
        <v>16260.334955568143</v>
      </c>
      <c r="H331" s="328">
        <f t="shared" si="5"/>
        <v>420467.41336800018</v>
      </c>
    </row>
    <row r="332" spans="1:8">
      <c r="A332" s="95" t="s">
        <v>441</v>
      </c>
      <c r="C332" s="108">
        <v>159</v>
      </c>
      <c r="D332" s="107">
        <v>232140</v>
      </c>
      <c r="E332" s="107">
        <v>3588.91836885782</v>
      </c>
      <c r="F332" s="107">
        <v>52470</v>
      </c>
      <c r="G332" s="107">
        <v>11585.488655842302</v>
      </c>
      <c r="H332" s="328">
        <f t="shared" si="5"/>
        <v>299784.40702470014</v>
      </c>
    </row>
    <row r="333" spans="1:8">
      <c r="A333" s="95" t="s">
        <v>442</v>
      </c>
      <c r="C333" s="108">
        <v>1798</v>
      </c>
      <c r="D333" s="107">
        <v>2625080</v>
      </c>
      <c r="E333" s="107">
        <v>67282.088019731847</v>
      </c>
      <c r="F333" s="107">
        <v>983002.56</v>
      </c>
      <c r="G333" s="107">
        <v>217195.20685059842</v>
      </c>
      <c r="H333" s="328">
        <f t="shared" si="5"/>
        <v>3892559.8548703305</v>
      </c>
    </row>
    <row r="334" spans="1:8">
      <c r="A334" s="95" t="s">
        <v>443</v>
      </c>
      <c r="C334" s="108">
        <v>374</v>
      </c>
      <c r="D334" s="107">
        <v>546040</v>
      </c>
      <c r="E334" s="107">
        <v>8437.1063408236478</v>
      </c>
      <c r="F334" s="107">
        <v>123420</v>
      </c>
      <c r="G334" s="107">
        <v>27236.061050576642</v>
      </c>
      <c r="H334" s="328">
        <f t="shared" si="5"/>
        <v>705133.16739140032</v>
      </c>
    </row>
    <row r="335" spans="1:8">
      <c r="A335" s="95" t="s">
        <v>444</v>
      </c>
      <c r="C335" s="108">
        <v>201</v>
      </c>
      <c r="D335" s="107">
        <v>293460</v>
      </c>
      <c r="E335" s="107">
        <v>4533.3705711888251</v>
      </c>
      <c r="F335" s="107">
        <v>66330</v>
      </c>
      <c r="G335" s="107">
        <v>14634.301460011327</v>
      </c>
      <c r="H335" s="328">
        <f t="shared" si="5"/>
        <v>378957.67203120014</v>
      </c>
    </row>
    <row r="336" spans="1:8">
      <c r="A336" s="95" t="s">
        <v>445</v>
      </c>
      <c r="C336" s="108">
        <v>92</v>
      </c>
      <c r="D336" s="107">
        <v>134320</v>
      </c>
      <c r="E336" s="107">
        <v>2077.7948451282114</v>
      </c>
      <c r="F336" s="107">
        <v>30360</v>
      </c>
      <c r="G336" s="107">
        <v>6707.388169171858</v>
      </c>
      <c r="H336" s="328">
        <f t="shared" si="5"/>
        <v>173465.18301430007</v>
      </c>
    </row>
    <row r="337" spans="1:8">
      <c r="A337" s="95" t="s">
        <v>446</v>
      </c>
      <c r="C337" s="108">
        <v>449</v>
      </c>
      <c r="D337" s="107">
        <v>655540</v>
      </c>
      <c r="E337" s="107">
        <v>10137.120305019454</v>
      </c>
      <c r="F337" s="107">
        <v>148170</v>
      </c>
      <c r="G337" s="107">
        <v>32723.924098080883</v>
      </c>
      <c r="H337" s="328">
        <f t="shared" si="5"/>
        <v>846571.04440310027</v>
      </c>
    </row>
    <row r="338" spans="1:8">
      <c r="A338" s="95" t="s">
        <v>7</v>
      </c>
      <c r="C338" s="108">
        <v>901</v>
      </c>
      <c r="D338" s="107">
        <v>1315460</v>
      </c>
      <c r="E338" s="107">
        <v>43139.523827684905</v>
      </c>
      <c r="F338" s="107">
        <v>630700</v>
      </c>
      <c r="G338" s="107">
        <v>139259.9141459832</v>
      </c>
      <c r="H338" s="328">
        <f t="shared" si="5"/>
        <v>2128559.4379736679</v>
      </c>
    </row>
    <row r="339" spans="1:8">
      <c r="A339" s="95" t="s">
        <v>447</v>
      </c>
      <c r="C339" s="108">
        <v>638</v>
      </c>
      <c r="D339" s="107">
        <v>931480</v>
      </c>
      <c r="E339" s="107">
        <v>14418.636955586679</v>
      </c>
      <c r="F339" s="107">
        <v>210540</v>
      </c>
      <c r="G339" s="107">
        <v>46545.208810313808</v>
      </c>
      <c r="H339" s="328">
        <f t="shared" si="5"/>
        <v>1202983.8457659006</v>
      </c>
    </row>
    <row r="340" spans="1:8">
      <c r="A340" s="95" t="s">
        <v>448</v>
      </c>
      <c r="C340" s="108">
        <v>103</v>
      </c>
      <c r="D340" s="107">
        <v>150380</v>
      </c>
      <c r="E340" s="107">
        <v>2329.6487657498128</v>
      </c>
      <c r="F340" s="107">
        <v>33990</v>
      </c>
      <c r="G340" s="107">
        <v>7520.404916950265</v>
      </c>
      <c r="H340" s="328">
        <f t="shared" si="5"/>
        <v>194220.05368270009</v>
      </c>
    </row>
    <row r="341" spans="1:8">
      <c r="A341" s="95" t="s">
        <v>449</v>
      </c>
      <c r="C341" s="108">
        <v>376</v>
      </c>
      <c r="D341" s="107">
        <v>548960</v>
      </c>
      <c r="E341" s="107">
        <v>8500.0698209790462</v>
      </c>
      <c r="F341" s="107">
        <v>124080</v>
      </c>
      <c r="G341" s="107">
        <v>27439.315237521238</v>
      </c>
      <c r="H341" s="328">
        <f t="shared" si="5"/>
        <v>708979.38505850022</v>
      </c>
    </row>
    <row r="342" spans="1:8">
      <c r="A342" s="95" t="s">
        <v>450</v>
      </c>
      <c r="C342" s="108">
        <v>410</v>
      </c>
      <c r="D342" s="107">
        <v>598600</v>
      </c>
      <c r="E342" s="107">
        <v>19633.157903002113</v>
      </c>
      <c r="F342" s="107">
        <v>287000</v>
      </c>
      <c r="G342" s="107">
        <v>63378.351019998561</v>
      </c>
      <c r="H342" s="328">
        <f t="shared" si="5"/>
        <v>968611.50892300066</v>
      </c>
    </row>
    <row r="343" spans="1:8">
      <c r="A343" s="95" t="s">
        <v>451</v>
      </c>
      <c r="C343" s="108">
        <v>652</v>
      </c>
      <c r="D343" s="107">
        <v>951920</v>
      </c>
      <c r="E343" s="107">
        <v>14733.45435636368</v>
      </c>
      <c r="F343" s="107">
        <v>215160</v>
      </c>
      <c r="G343" s="107">
        <v>47561.479745036813</v>
      </c>
      <c r="H343" s="328">
        <f t="shared" si="5"/>
        <v>1229374.9341014004</v>
      </c>
    </row>
    <row r="344" spans="1:8">
      <c r="A344" s="95" t="s">
        <v>122</v>
      </c>
      <c r="C344" s="108">
        <v>346</v>
      </c>
      <c r="D344" s="107">
        <v>505160</v>
      </c>
      <c r="E344" s="107">
        <v>7807.4715392696435</v>
      </c>
      <c r="F344" s="107">
        <v>114180</v>
      </c>
      <c r="G344" s="107">
        <v>25203.519181130621</v>
      </c>
      <c r="H344" s="328">
        <f t="shared" si="5"/>
        <v>652350.99072040024</v>
      </c>
    </row>
    <row r="345" spans="1:8">
      <c r="A345" s="95" t="s">
        <v>452</v>
      </c>
      <c r="C345" s="108">
        <v>541</v>
      </c>
      <c r="D345" s="107">
        <v>789860</v>
      </c>
      <c r="E345" s="107">
        <v>12214.915150147668</v>
      </c>
      <c r="F345" s="107">
        <v>178530</v>
      </c>
      <c r="G345" s="107">
        <v>39431.312267252746</v>
      </c>
      <c r="H345" s="328">
        <f t="shared" si="5"/>
        <v>1020036.2274174003</v>
      </c>
    </row>
    <row r="346" spans="1:8">
      <c r="A346" s="91" t="s">
        <v>124</v>
      </c>
      <c r="C346" s="108">
        <v>1034</v>
      </c>
      <c r="D346" s="107">
        <v>1509640</v>
      </c>
      <c r="E346" s="107">
        <v>23359.451137653527</v>
      </c>
      <c r="F346" s="107">
        <v>341220</v>
      </c>
      <c r="G346" s="107">
        <v>75407.303356447243</v>
      </c>
      <c r="H346" s="328">
        <f t="shared" si="5"/>
        <v>1949626.7544941008</v>
      </c>
    </row>
    <row r="347" spans="1:8">
      <c r="H347" s="328">
        <f t="shared" si="5"/>
        <v>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87C51-5D98-41B4-B995-E7E433C5E45A}">
  <sheetPr>
    <tabColor theme="9"/>
  </sheetPr>
  <dimension ref="A1:I373"/>
  <sheetViews>
    <sheetView workbookViewId="0">
      <selection activeCell="H19" sqref="H19"/>
    </sheetView>
  </sheetViews>
  <sheetFormatPr defaultColWidth="8.7265625" defaultRowHeight="13"/>
  <cols>
    <col min="1" max="4" width="25" style="112" customWidth="1"/>
    <col min="5" max="5" width="8.7265625" style="112"/>
    <col min="6" max="6" width="32.1796875" style="112" customWidth="1"/>
    <col min="7" max="16384" width="8.7265625" style="112"/>
  </cols>
  <sheetData>
    <row r="1" spans="1:9" ht="26.5" thickBot="1">
      <c r="A1" s="110" t="s">
        <v>1527</v>
      </c>
      <c r="B1" s="111" t="s">
        <v>1559</v>
      </c>
      <c r="C1" s="111" t="s">
        <v>1560</v>
      </c>
      <c r="D1" s="111" t="s">
        <v>1561</v>
      </c>
      <c r="E1" s="125"/>
    </row>
    <row r="2" spans="1:9" ht="15" thickBot="1">
      <c r="A2" s="113" t="s">
        <v>79</v>
      </c>
      <c r="B2" s="114">
        <v>1.6000000000000001E-3</v>
      </c>
      <c r="C2" s="115">
        <v>873</v>
      </c>
      <c r="D2" s="122">
        <v>233931</v>
      </c>
      <c r="E2" s="125"/>
      <c r="I2" s="17" t="s">
        <v>1562</v>
      </c>
    </row>
    <row r="3" spans="1:9" ht="15" thickBot="1">
      <c r="A3" s="113" t="s">
        <v>81</v>
      </c>
      <c r="B3" s="114">
        <v>1.1000000000000001E-3</v>
      </c>
      <c r="C3" s="115">
        <v>616</v>
      </c>
      <c r="D3" s="122">
        <v>164918</v>
      </c>
      <c r="E3" s="125"/>
      <c r="F3"/>
      <c r="G3"/>
      <c r="H3"/>
      <c r="I3"/>
    </row>
    <row r="4" spans="1:9" ht="15" thickBot="1">
      <c r="A4" s="113" t="s">
        <v>84</v>
      </c>
      <c r="B4" s="114">
        <v>1.5E-3</v>
      </c>
      <c r="C4" s="115">
        <v>847</v>
      </c>
      <c r="D4" s="122">
        <v>226943</v>
      </c>
      <c r="E4" s="125"/>
      <c r="F4"/>
      <c r="G4"/>
      <c r="H4"/>
      <c r="I4"/>
    </row>
    <row r="5" spans="1:9" ht="15" thickBot="1">
      <c r="A5" s="113" t="s">
        <v>87</v>
      </c>
      <c r="B5" s="114">
        <v>2.7000000000000001E-3</v>
      </c>
      <c r="C5" s="116">
        <v>1515</v>
      </c>
      <c r="D5" s="122">
        <v>405981</v>
      </c>
      <c r="E5" s="125"/>
      <c r="F5"/>
      <c r="G5"/>
      <c r="H5"/>
      <c r="I5"/>
    </row>
    <row r="6" spans="1:9" ht="15" thickBot="1">
      <c r="A6" s="113" t="s">
        <v>90</v>
      </c>
      <c r="B6" s="114">
        <v>5.9999999999999995E-4</v>
      </c>
      <c r="C6" s="115">
        <v>346</v>
      </c>
      <c r="D6" s="122">
        <v>92604</v>
      </c>
      <c r="E6" s="125"/>
      <c r="F6"/>
      <c r="G6"/>
      <c r="H6"/>
      <c r="I6"/>
    </row>
    <row r="7" spans="1:9" ht="15" thickBot="1">
      <c r="A7" s="113" t="s">
        <v>95</v>
      </c>
      <c r="B7" s="114">
        <v>5.9999999999999995E-4</v>
      </c>
      <c r="C7" s="115">
        <v>345</v>
      </c>
      <c r="D7" s="122">
        <v>92532</v>
      </c>
      <c r="E7" s="125"/>
      <c r="F7"/>
      <c r="G7"/>
      <c r="H7"/>
      <c r="I7"/>
    </row>
    <row r="8" spans="1:9" ht="15" thickBot="1">
      <c r="A8" s="113" t="s">
        <v>99</v>
      </c>
      <c r="B8" s="114">
        <v>4.8999999999999998E-3</v>
      </c>
      <c r="C8" s="116">
        <v>2729</v>
      </c>
      <c r="D8" s="122">
        <v>731132</v>
      </c>
      <c r="E8" s="125"/>
      <c r="F8"/>
      <c r="G8"/>
      <c r="H8"/>
      <c r="I8"/>
    </row>
    <row r="9" spans="1:9" ht="15" thickBot="1">
      <c r="A9" s="113" t="s">
        <v>103</v>
      </c>
      <c r="B9" s="114">
        <v>6.7000000000000002E-3</v>
      </c>
      <c r="C9" s="116">
        <v>3736</v>
      </c>
      <c r="D9" s="122">
        <v>1001002</v>
      </c>
      <c r="E9" s="125"/>
      <c r="F9"/>
      <c r="G9"/>
      <c r="H9"/>
      <c r="I9"/>
    </row>
    <row r="10" spans="1:9" ht="15" thickBot="1">
      <c r="A10" s="113" t="s">
        <v>106</v>
      </c>
      <c r="B10" s="114">
        <v>9.4999999999999998E-3</v>
      </c>
      <c r="C10" s="116">
        <v>5287</v>
      </c>
      <c r="D10" s="122">
        <v>1416517</v>
      </c>
      <c r="E10" s="125"/>
      <c r="F10"/>
      <c r="G10"/>
      <c r="H10"/>
      <c r="I10"/>
    </row>
    <row r="11" spans="1:9" ht="15" thickBot="1">
      <c r="A11" s="113" t="s">
        <v>109</v>
      </c>
      <c r="B11" s="114">
        <v>3.2000000000000002E-3</v>
      </c>
      <c r="C11" s="116">
        <v>1778</v>
      </c>
      <c r="D11" s="122">
        <v>476346</v>
      </c>
      <c r="E11" s="125"/>
      <c r="F11"/>
      <c r="G11"/>
      <c r="H11"/>
      <c r="I11"/>
    </row>
    <row r="12" spans="1:9" ht="15" thickBot="1">
      <c r="A12" s="113" t="s">
        <v>112</v>
      </c>
      <c r="B12" s="114">
        <v>2.9999999999999997E-4</v>
      </c>
      <c r="C12" s="115">
        <v>194</v>
      </c>
      <c r="D12" s="122">
        <v>52062</v>
      </c>
      <c r="E12" s="125"/>
      <c r="F12"/>
      <c r="G12"/>
      <c r="H12"/>
      <c r="I12"/>
    </row>
    <row r="13" spans="1:9" ht="15" thickBot="1">
      <c r="A13" s="113" t="s">
        <v>116</v>
      </c>
      <c r="B13" s="114">
        <v>2.5999999999999999E-3</v>
      </c>
      <c r="C13" s="116">
        <v>1459</v>
      </c>
      <c r="D13" s="122">
        <v>390920</v>
      </c>
      <c r="E13" s="125"/>
      <c r="F13"/>
      <c r="G13"/>
      <c r="H13"/>
      <c r="I13"/>
    </row>
    <row r="14" spans="1:9" ht="15" thickBot="1">
      <c r="A14" s="113" t="s">
        <v>118</v>
      </c>
      <c r="B14" s="114">
        <v>2.0000000000000001E-4</v>
      </c>
      <c r="C14" s="115">
        <v>127</v>
      </c>
      <c r="D14" s="122">
        <v>34010</v>
      </c>
      <c r="E14" s="125"/>
      <c r="F14"/>
      <c r="G14"/>
      <c r="H14"/>
      <c r="I14"/>
    </row>
    <row r="15" spans="1:9" ht="15" thickBot="1">
      <c r="A15" s="113" t="s">
        <v>120</v>
      </c>
      <c r="B15" s="114">
        <v>6.0000000000000001E-3</v>
      </c>
      <c r="C15" s="116">
        <v>3343</v>
      </c>
      <c r="D15" s="122">
        <v>895672</v>
      </c>
      <c r="E15" s="125"/>
      <c r="F15"/>
      <c r="G15"/>
      <c r="H15"/>
      <c r="I15"/>
    </row>
    <row r="16" spans="1:9" ht="15" thickBot="1">
      <c r="A16" s="113" t="s">
        <v>123</v>
      </c>
      <c r="B16" s="114">
        <v>3.0000000000000001E-3</v>
      </c>
      <c r="C16" s="116">
        <v>1672</v>
      </c>
      <c r="D16" s="122">
        <v>447934</v>
      </c>
      <c r="E16" s="125"/>
      <c r="F16"/>
      <c r="G16"/>
      <c r="H16"/>
      <c r="I16"/>
    </row>
    <row r="17" spans="1:9" ht="15" thickBot="1">
      <c r="A17" s="113" t="s">
        <v>125</v>
      </c>
      <c r="B17" s="114">
        <v>5.6300000000000003E-2</v>
      </c>
      <c r="C17" s="116">
        <v>31324</v>
      </c>
      <c r="D17" s="122">
        <v>8392019</v>
      </c>
      <c r="E17" s="125"/>
      <c r="F17"/>
      <c r="G17"/>
      <c r="H17"/>
      <c r="I17"/>
    </row>
    <row r="18" spans="1:9" ht="15" thickBot="1">
      <c r="A18" s="113" t="s">
        <v>126</v>
      </c>
      <c r="B18" s="114">
        <v>8.6E-3</v>
      </c>
      <c r="C18" s="116">
        <v>4767</v>
      </c>
      <c r="D18" s="122">
        <v>1277065</v>
      </c>
      <c r="F18"/>
      <c r="G18"/>
      <c r="H18"/>
      <c r="I18"/>
    </row>
    <row r="19" spans="1:9" ht="15" thickBot="1">
      <c r="A19" s="113" t="s">
        <v>1563</v>
      </c>
      <c r="B19" s="114">
        <v>1.1999999999999999E-3</v>
      </c>
      <c r="C19" s="115">
        <v>640</v>
      </c>
      <c r="D19" s="122">
        <v>171512</v>
      </c>
      <c r="F19"/>
      <c r="G19"/>
      <c r="H19"/>
      <c r="I19"/>
    </row>
    <row r="20" spans="1:9" ht="15" thickBot="1">
      <c r="A20" s="113" t="s">
        <v>128</v>
      </c>
      <c r="B20" s="114">
        <v>1.5299999999999999E-2</v>
      </c>
      <c r="C20" s="116">
        <v>8486</v>
      </c>
      <c r="D20" s="122">
        <v>2273378</v>
      </c>
      <c r="F20"/>
      <c r="G20"/>
      <c r="H20"/>
      <c r="I20"/>
    </row>
    <row r="21" spans="1:9" ht="15" thickBot="1">
      <c r="A21" s="113" t="s">
        <v>130</v>
      </c>
      <c r="B21" s="114">
        <v>4.4999999999999997E-3</v>
      </c>
      <c r="C21" s="116">
        <v>2528</v>
      </c>
      <c r="D21" s="122">
        <v>677153</v>
      </c>
      <c r="F21"/>
      <c r="G21"/>
      <c r="H21"/>
      <c r="I21"/>
    </row>
    <row r="22" spans="1:9" ht="15" thickBot="1">
      <c r="A22" s="113" t="s">
        <v>131</v>
      </c>
      <c r="B22" s="114">
        <v>8.9999999999999998E-4</v>
      </c>
      <c r="C22" s="115">
        <v>488</v>
      </c>
      <c r="D22" s="122">
        <v>130844</v>
      </c>
      <c r="F22"/>
      <c r="G22"/>
      <c r="H22"/>
      <c r="I22"/>
    </row>
    <row r="23" spans="1:9" ht="15" thickBot="1">
      <c r="A23" s="113" t="s">
        <v>133</v>
      </c>
      <c r="B23" s="114">
        <v>4.0000000000000002E-4</v>
      </c>
      <c r="C23" s="115">
        <v>239</v>
      </c>
      <c r="D23" s="122">
        <v>63989</v>
      </c>
      <c r="F23"/>
      <c r="G23"/>
      <c r="H23"/>
      <c r="I23"/>
    </row>
    <row r="24" spans="1:9" ht="15" thickBot="1">
      <c r="A24" s="113" t="s">
        <v>134</v>
      </c>
      <c r="B24" s="114">
        <v>8.9999999999999998E-4</v>
      </c>
      <c r="C24" s="115">
        <v>518</v>
      </c>
      <c r="D24" s="122">
        <v>138758</v>
      </c>
      <c r="F24"/>
      <c r="G24"/>
      <c r="H24"/>
      <c r="I24"/>
    </row>
    <row r="25" spans="1:9" ht="15" thickBot="1">
      <c r="A25" s="113" t="s">
        <v>135</v>
      </c>
      <c r="B25" s="114">
        <v>1.1000000000000001E-3</v>
      </c>
      <c r="C25" s="115">
        <v>600</v>
      </c>
      <c r="D25" s="122">
        <v>160612</v>
      </c>
      <c r="F25"/>
      <c r="G25"/>
      <c r="H25"/>
      <c r="I25"/>
    </row>
    <row r="26" spans="1:9" ht="15" thickBot="1">
      <c r="A26" s="113" t="s">
        <v>136</v>
      </c>
      <c r="B26" s="114">
        <v>2.0999999999999999E-3</v>
      </c>
      <c r="C26" s="116">
        <v>1175</v>
      </c>
      <c r="D26" s="122">
        <v>314726</v>
      </c>
      <c r="F26"/>
      <c r="G26"/>
      <c r="H26"/>
      <c r="I26"/>
    </row>
    <row r="27" spans="1:9" ht="15" thickBot="1">
      <c r="A27" s="113" t="s">
        <v>566</v>
      </c>
      <c r="B27" s="114">
        <v>8.0000000000000004E-4</v>
      </c>
      <c r="C27" s="115">
        <v>429</v>
      </c>
      <c r="D27" s="122">
        <v>115023</v>
      </c>
      <c r="F27"/>
      <c r="G27"/>
      <c r="H27"/>
      <c r="I27"/>
    </row>
    <row r="28" spans="1:9" ht="15" thickBot="1">
      <c r="A28" s="113" t="s">
        <v>141</v>
      </c>
      <c r="B28" s="114">
        <v>2.2000000000000001E-3</v>
      </c>
      <c r="C28" s="116">
        <v>1213</v>
      </c>
      <c r="D28" s="122">
        <v>324892</v>
      </c>
      <c r="F28"/>
      <c r="G28"/>
      <c r="H28"/>
      <c r="I28"/>
    </row>
    <row r="29" spans="1:9" ht="15" thickBot="1">
      <c r="A29" s="113" t="s">
        <v>1564</v>
      </c>
      <c r="B29" s="114">
        <v>2.9999999999999997E-4</v>
      </c>
      <c r="C29" s="115">
        <v>166</v>
      </c>
      <c r="D29" s="122">
        <v>44481</v>
      </c>
      <c r="F29"/>
      <c r="G29"/>
      <c r="H29"/>
      <c r="I29"/>
    </row>
    <row r="30" spans="1:9" ht="15" thickBot="1">
      <c r="A30" s="113" t="s">
        <v>142</v>
      </c>
      <c r="B30" s="114">
        <v>1E-3</v>
      </c>
      <c r="C30" s="115">
        <v>582</v>
      </c>
      <c r="D30" s="122">
        <v>155973</v>
      </c>
      <c r="F30"/>
      <c r="G30"/>
      <c r="H30"/>
      <c r="I30"/>
    </row>
    <row r="31" spans="1:9" ht="15" thickBot="1">
      <c r="A31" s="113" t="s">
        <v>144</v>
      </c>
      <c r="B31" s="114">
        <v>2.5999999999999999E-3</v>
      </c>
      <c r="C31" s="116">
        <v>1463</v>
      </c>
      <c r="D31" s="122">
        <v>391845</v>
      </c>
      <c r="F31"/>
      <c r="G31"/>
      <c r="H31"/>
      <c r="I31"/>
    </row>
    <row r="32" spans="1:9" ht="15" thickBot="1">
      <c r="A32" s="113" t="s">
        <v>145</v>
      </c>
      <c r="B32" s="114">
        <v>6.9999999999999999E-4</v>
      </c>
      <c r="C32" s="115">
        <v>403</v>
      </c>
      <c r="D32" s="122">
        <v>107977</v>
      </c>
      <c r="F32"/>
      <c r="G32"/>
      <c r="H32"/>
      <c r="I32"/>
    </row>
    <row r="33" spans="1:9" ht="15" thickBot="1">
      <c r="A33" s="113" t="s">
        <v>146</v>
      </c>
      <c r="B33" s="114">
        <v>1.1000000000000001E-3</v>
      </c>
      <c r="C33" s="115">
        <v>612</v>
      </c>
      <c r="D33" s="122">
        <v>163856</v>
      </c>
      <c r="F33"/>
      <c r="G33"/>
      <c r="H33"/>
      <c r="I33"/>
    </row>
    <row r="34" spans="1:9" ht="15" thickBot="1">
      <c r="A34" s="113" t="s">
        <v>147</v>
      </c>
      <c r="B34" s="114">
        <v>1.1999999999999999E-3</v>
      </c>
      <c r="C34" s="115">
        <v>693</v>
      </c>
      <c r="D34" s="122">
        <v>185531</v>
      </c>
      <c r="F34"/>
      <c r="G34"/>
      <c r="H34"/>
      <c r="I34"/>
    </row>
    <row r="35" spans="1:9" ht="15" thickBot="1">
      <c r="A35" s="113" t="s">
        <v>148</v>
      </c>
      <c r="B35" s="114">
        <v>3.2000000000000002E-3</v>
      </c>
      <c r="C35" s="116">
        <v>1791</v>
      </c>
      <c r="D35" s="122">
        <v>479882</v>
      </c>
      <c r="F35"/>
      <c r="G35"/>
      <c r="H35"/>
      <c r="I35"/>
    </row>
    <row r="36" spans="1:9" ht="15" thickBot="1">
      <c r="A36" s="113" t="s">
        <v>149</v>
      </c>
      <c r="B36" s="114">
        <v>2.7000000000000001E-3</v>
      </c>
      <c r="C36" s="116">
        <v>1495</v>
      </c>
      <c r="D36" s="122">
        <v>400403</v>
      </c>
      <c r="F36"/>
      <c r="G36"/>
      <c r="H36"/>
      <c r="I36"/>
    </row>
    <row r="37" spans="1:9" ht="15" thickBot="1">
      <c r="A37" s="113" t="s">
        <v>150</v>
      </c>
      <c r="B37" s="114">
        <v>1.2999999999999999E-3</v>
      </c>
      <c r="C37" s="115">
        <v>735</v>
      </c>
      <c r="D37" s="122">
        <v>196956</v>
      </c>
      <c r="F37"/>
      <c r="G37"/>
      <c r="H37"/>
      <c r="I37"/>
    </row>
    <row r="38" spans="1:9" ht="15" thickBot="1">
      <c r="A38" s="113" t="s">
        <v>152</v>
      </c>
      <c r="B38" s="114">
        <v>1E-3</v>
      </c>
      <c r="C38" s="115">
        <v>541</v>
      </c>
      <c r="D38" s="122">
        <v>144842</v>
      </c>
      <c r="F38"/>
      <c r="G38"/>
      <c r="H38"/>
      <c r="I38"/>
    </row>
    <row r="39" spans="1:9" ht="15" thickBot="1">
      <c r="A39" s="113" t="s">
        <v>153</v>
      </c>
      <c r="B39" s="114">
        <v>1.1999999999999999E-3</v>
      </c>
      <c r="C39" s="115">
        <v>650</v>
      </c>
      <c r="D39" s="122">
        <v>174023</v>
      </c>
      <c r="F39"/>
      <c r="G39"/>
      <c r="H39"/>
      <c r="I39"/>
    </row>
    <row r="40" spans="1:9" ht="15" thickBot="1">
      <c r="A40" s="113" t="s">
        <v>154</v>
      </c>
      <c r="B40" s="114">
        <v>1.6000000000000001E-3</v>
      </c>
      <c r="C40" s="115">
        <v>888</v>
      </c>
      <c r="D40" s="122">
        <v>237777</v>
      </c>
      <c r="F40"/>
      <c r="G40"/>
      <c r="H40"/>
      <c r="I40"/>
    </row>
    <row r="41" spans="1:9" ht="15" thickBot="1">
      <c r="A41" s="113" t="s">
        <v>155</v>
      </c>
      <c r="B41" s="114">
        <v>6.9999999999999999E-4</v>
      </c>
      <c r="C41" s="115">
        <v>415</v>
      </c>
      <c r="D41" s="122">
        <v>111279</v>
      </c>
      <c r="F41"/>
      <c r="G41"/>
      <c r="H41"/>
      <c r="I41"/>
    </row>
    <row r="42" spans="1:9" ht="15" thickBot="1">
      <c r="A42" s="113" t="s">
        <v>156</v>
      </c>
      <c r="B42" s="114">
        <v>6.9999999999999999E-4</v>
      </c>
      <c r="C42" s="115">
        <v>407</v>
      </c>
      <c r="D42" s="122">
        <v>109104</v>
      </c>
      <c r="F42"/>
      <c r="G42"/>
      <c r="H42"/>
      <c r="I42"/>
    </row>
    <row r="43" spans="1:9" ht="15" thickBot="1">
      <c r="A43" s="113" t="s">
        <v>157</v>
      </c>
      <c r="B43" s="114">
        <v>5.0000000000000001E-4</v>
      </c>
      <c r="C43" s="115">
        <v>280</v>
      </c>
      <c r="D43" s="122">
        <v>74930</v>
      </c>
      <c r="F43"/>
      <c r="G43"/>
      <c r="H43"/>
      <c r="I43"/>
    </row>
    <row r="44" spans="1:9" ht="15" thickBot="1">
      <c r="A44" s="113" t="s">
        <v>158</v>
      </c>
      <c r="B44" s="114">
        <v>1E-3</v>
      </c>
      <c r="C44" s="115">
        <v>556</v>
      </c>
      <c r="D44" s="122">
        <v>148925</v>
      </c>
      <c r="F44"/>
      <c r="G44"/>
      <c r="H44"/>
      <c r="I44"/>
    </row>
    <row r="45" spans="1:9" ht="15" thickBot="1">
      <c r="A45" s="113" t="s">
        <v>160</v>
      </c>
      <c r="B45" s="114">
        <v>2.9999999999999997E-4</v>
      </c>
      <c r="C45" s="115">
        <v>187</v>
      </c>
      <c r="D45" s="122">
        <v>50138</v>
      </c>
      <c r="F45"/>
      <c r="G45"/>
      <c r="H45"/>
      <c r="I45"/>
    </row>
    <row r="46" spans="1:9" ht="15" thickBot="1">
      <c r="A46" s="113" t="s">
        <v>161</v>
      </c>
      <c r="B46" s="114">
        <v>2.2000000000000001E-3</v>
      </c>
      <c r="C46" s="116">
        <v>1212</v>
      </c>
      <c r="D46" s="122">
        <v>324754</v>
      </c>
      <c r="F46"/>
      <c r="G46"/>
      <c r="H46"/>
      <c r="I46"/>
    </row>
    <row r="47" spans="1:9" ht="15" thickBot="1">
      <c r="A47" s="113" t="s">
        <v>162</v>
      </c>
      <c r="B47" s="114">
        <v>1.1999999999999999E-3</v>
      </c>
      <c r="C47" s="115">
        <v>682</v>
      </c>
      <c r="D47" s="122">
        <v>182748</v>
      </c>
      <c r="F47"/>
      <c r="G47"/>
      <c r="H47"/>
      <c r="I47"/>
    </row>
    <row r="48" spans="1:9" ht="15" thickBot="1">
      <c r="A48" s="113" t="s">
        <v>163</v>
      </c>
      <c r="B48" s="114">
        <v>8.9999999999999998E-4</v>
      </c>
      <c r="C48" s="115">
        <v>504</v>
      </c>
      <c r="D48" s="122">
        <v>135017</v>
      </c>
      <c r="F48"/>
      <c r="G48"/>
      <c r="H48"/>
      <c r="I48"/>
    </row>
    <row r="49" spans="1:9" ht="15" thickBot="1">
      <c r="A49" s="113" t="s">
        <v>1565</v>
      </c>
      <c r="B49" s="114">
        <v>1.4E-3</v>
      </c>
      <c r="C49" s="115">
        <v>758</v>
      </c>
      <c r="D49" s="122">
        <v>203188</v>
      </c>
      <c r="F49"/>
      <c r="G49"/>
      <c r="H49"/>
      <c r="I49"/>
    </row>
    <row r="50" spans="1:9" ht="15" thickBot="1">
      <c r="A50" s="113" t="s">
        <v>165</v>
      </c>
      <c r="B50" s="114">
        <v>1.4E-3</v>
      </c>
      <c r="C50" s="115">
        <v>793</v>
      </c>
      <c r="D50" s="122">
        <v>212362</v>
      </c>
      <c r="F50"/>
      <c r="G50"/>
      <c r="H50"/>
      <c r="I50"/>
    </row>
    <row r="51" spans="1:9" ht="15" thickBot="1">
      <c r="A51" s="113" t="s">
        <v>166</v>
      </c>
      <c r="B51" s="114">
        <v>9.2999999999999992E-3</v>
      </c>
      <c r="C51" s="116">
        <v>5186</v>
      </c>
      <c r="D51" s="122">
        <v>1389467</v>
      </c>
      <c r="F51"/>
      <c r="G51"/>
      <c r="H51"/>
      <c r="I51"/>
    </row>
    <row r="52" spans="1:9" ht="15" thickBot="1">
      <c r="A52" s="113" t="s">
        <v>1566</v>
      </c>
      <c r="B52" s="114">
        <v>6.9999999999999999E-4</v>
      </c>
      <c r="C52" s="115">
        <v>407</v>
      </c>
      <c r="D52" s="122">
        <v>108943</v>
      </c>
      <c r="F52"/>
      <c r="G52"/>
      <c r="H52"/>
      <c r="I52"/>
    </row>
    <row r="53" spans="1:9" ht="15" thickBot="1">
      <c r="A53" s="113" t="s">
        <v>167</v>
      </c>
      <c r="B53" s="114">
        <v>2E-3</v>
      </c>
      <c r="C53" s="116">
        <v>1122</v>
      </c>
      <c r="D53" s="122">
        <v>300530</v>
      </c>
      <c r="F53"/>
      <c r="G53"/>
      <c r="H53"/>
      <c r="I53"/>
    </row>
    <row r="54" spans="1:9" ht="15" thickBot="1">
      <c r="A54" s="113" t="s">
        <v>168</v>
      </c>
      <c r="B54" s="114">
        <v>1.1999999999999999E-3</v>
      </c>
      <c r="C54" s="115">
        <v>656</v>
      </c>
      <c r="D54" s="122">
        <v>175704</v>
      </c>
      <c r="F54"/>
      <c r="G54"/>
      <c r="H54"/>
      <c r="I54"/>
    </row>
    <row r="55" spans="1:9" ht="15" thickBot="1">
      <c r="A55" s="113" t="s">
        <v>169</v>
      </c>
      <c r="B55" s="114">
        <v>2.5000000000000001E-3</v>
      </c>
      <c r="C55" s="116">
        <v>1393</v>
      </c>
      <c r="D55" s="122">
        <v>373167</v>
      </c>
      <c r="F55"/>
      <c r="G55"/>
      <c r="H55"/>
      <c r="I55"/>
    </row>
    <row r="56" spans="1:9" ht="15" thickBot="1">
      <c r="A56" s="113" t="s">
        <v>170</v>
      </c>
      <c r="B56" s="114">
        <v>4.0000000000000002E-4</v>
      </c>
      <c r="C56" s="115">
        <v>219</v>
      </c>
      <c r="D56" s="122">
        <v>58603</v>
      </c>
      <c r="F56"/>
      <c r="G56"/>
      <c r="H56"/>
      <c r="I56"/>
    </row>
    <row r="57" spans="1:9" ht="15" thickBot="1">
      <c r="A57" s="113" t="s">
        <v>172</v>
      </c>
      <c r="B57" s="114">
        <v>5.0000000000000001E-4</v>
      </c>
      <c r="C57" s="115">
        <v>286</v>
      </c>
      <c r="D57" s="122">
        <v>76594</v>
      </c>
      <c r="F57"/>
      <c r="G57"/>
      <c r="H57"/>
      <c r="I57"/>
    </row>
    <row r="58" spans="1:9" ht="15" thickBot="1">
      <c r="A58" s="113" t="s">
        <v>173</v>
      </c>
      <c r="B58" s="114">
        <v>1.2999999999999999E-3</v>
      </c>
      <c r="C58" s="115">
        <v>747</v>
      </c>
      <c r="D58" s="122">
        <v>200093</v>
      </c>
      <c r="F58"/>
      <c r="G58"/>
      <c r="H58"/>
      <c r="I58"/>
    </row>
    <row r="59" spans="1:9" ht="15" thickBot="1">
      <c r="A59" s="113" t="s">
        <v>175</v>
      </c>
      <c r="B59" s="114">
        <v>3.7000000000000002E-3</v>
      </c>
      <c r="C59" s="116">
        <v>2055</v>
      </c>
      <c r="D59" s="122">
        <v>550467</v>
      </c>
      <c r="F59"/>
      <c r="G59"/>
      <c r="H59"/>
      <c r="I59"/>
    </row>
    <row r="60" spans="1:9" ht="15" thickBot="1">
      <c r="A60" s="113" t="s">
        <v>176</v>
      </c>
      <c r="B60" s="114">
        <v>8.0000000000000004E-4</v>
      </c>
      <c r="C60" s="115">
        <v>426</v>
      </c>
      <c r="D60" s="122">
        <v>114041</v>
      </c>
      <c r="F60"/>
      <c r="G60"/>
      <c r="H60"/>
      <c r="I60"/>
    </row>
    <row r="61" spans="1:9" ht="15" thickBot="1">
      <c r="A61" s="113" t="s">
        <v>177</v>
      </c>
      <c r="B61" s="114">
        <v>2.7000000000000001E-3</v>
      </c>
      <c r="C61" s="116">
        <v>1498</v>
      </c>
      <c r="D61" s="122">
        <v>401356</v>
      </c>
      <c r="F61"/>
      <c r="G61"/>
      <c r="H61"/>
      <c r="I61"/>
    </row>
    <row r="62" spans="1:9" ht="15" thickBot="1">
      <c r="A62" s="113" t="s">
        <v>178</v>
      </c>
      <c r="B62" s="114">
        <v>1.1000000000000001E-3</v>
      </c>
      <c r="C62" s="115">
        <v>604</v>
      </c>
      <c r="D62" s="122">
        <v>161948</v>
      </c>
      <c r="F62"/>
      <c r="G62"/>
      <c r="H62"/>
      <c r="I62"/>
    </row>
    <row r="63" spans="1:9" ht="15" thickBot="1">
      <c r="A63" s="113" t="s">
        <v>1567</v>
      </c>
      <c r="B63" s="114">
        <v>1.6999999999999999E-3</v>
      </c>
      <c r="C63" s="115">
        <v>939</v>
      </c>
      <c r="D63" s="122">
        <v>251647</v>
      </c>
      <c r="F63"/>
      <c r="G63"/>
      <c r="H63"/>
      <c r="I63"/>
    </row>
    <row r="64" spans="1:9" ht="15" thickBot="1">
      <c r="A64" s="113" t="s">
        <v>179</v>
      </c>
      <c r="B64" s="114">
        <v>1.2999999999999999E-3</v>
      </c>
      <c r="C64" s="115">
        <v>746</v>
      </c>
      <c r="D64" s="122">
        <v>199882</v>
      </c>
      <c r="F64"/>
      <c r="G64"/>
      <c r="H64"/>
      <c r="I64"/>
    </row>
    <row r="65" spans="1:9" ht="15" thickBot="1">
      <c r="A65" s="113" t="s">
        <v>93</v>
      </c>
      <c r="B65" s="114">
        <v>1.1999999999999999E-3</v>
      </c>
      <c r="C65" s="115">
        <v>652</v>
      </c>
      <c r="D65" s="122">
        <v>174740</v>
      </c>
      <c r="F65"/>
      <c r="G65"/>
      <c r="H65"/>
      <c r="I65"/>
    </row>
    <row r="66" spans="1:9" ht="15" thickBot="1">
      <c r="A66" s="113" t="s">
        <v>180</v>
      </c>
      <c r="B66" s="114">
        <v>1.9E-3</v>
      </c>
      <c r="C66" s="116">
        <v>1059</v>
      </c>
      <c r="D66" s="122">
        <v>283663</v>
      </c>
      <c r="F66"/>
      <c r="G66"/>
      <c r="H66"/>
      <c r="I66"/>
    </row>
    <row r="67" spans="1:9" ht="15" thickBot="1">
      <c r="A67" s="113" t="s">
        <v>181</v>
      </c>
      <c r="B67" s="114">
        <v>1.6000000000000001E-3</v>
      </c>
      <c r="C67" s="115">
        <v>909</v>
      </c>
      <c r="D67" s="122">
        <v>243425</v>
      </c>
      <c r="F67"/>
      <c r="G67"/>
      <c r="H67"/>
      <c r="I67"/>
    </row>
    <row r="68" spans="1:9" ht="15" thickBot="1">
      <c r="A68" s="113" t="s">
        <v>182</v>
      </c>
      <c r="B68" s="114">
        <v>3.5999999999999999E-3</v>
      </c>
      <c r="C68" s="116">
        <v>1982</v>
      </c>
      <c r="D68" s="122">
        <v>530883</v>
      </c>
      <c r="F68"/>
      <c r="G68"/>
      <c r="H68"/>
      <c r="I68"/>
    </row>
    <row r="69" spans="1:9" ht="15" thickBot="1">
      <c r="A69" s="113" t="s">
        <v>183</v>
      </c>
      <c r="B69" s="114">
        <v>1.6000000000000001E-3</v>
      </c>
      <c r="C69" s="115">
        <v>888</v>
      </c>
      <c r="D69" s="122">
        <v>238031</v>
      </c>
      <c r="F69"/>
      <c r="G69"/>
      <c r="H69"/>
      <c r="I69"/>
    </row>
    <row r="70" spans="1:9" ht="15" thickBot="1">
      <c r="A70" s="113" t="s">
        <v>184</v>
      </c>
      <c r="B70" s="114">
        <v>1.4E-3</v>
      </c>
      <c r="C70" s="115">
        <v>763</v>
      </c>
      <c r="D70" s="122">
        <v>204442</v>
      </c>
      <c r="F70"/>
      <c r="G70"/>
      <c r="H70"/>
      <c r="I70"/>
    </row>
    <row r="71" spans="1:9" ht="15" thickBot="1">
      <c r="A71" s="113" t="s">
        <v>185</v>
      </c>
      <c r="B71" s="114">
        <v>4.8999999999999998E-3</v>
      </c>
      <c r="C71" s="116">
        <v>2737</v>
      </c>
      <c r="D71" s="122">
        <v>733216</v>
      </c>
      <c r="F71"/>
      <c r="G71"/>
      <c r="H71"/>
      <c r="I71"/>
    </row>
    <row r="72" spans="1:9" ht="15" thickBot="1">
      <c r="A72" s="113" t="s">
        <v>1568</v>
      </c>
      <c r="B72" s="114">
        <v>2.8E-3</v>
      </c>
      <c r="C72" s="116">
        <v>1551</v>
      </c>
      <c r="D72" s="122">
        <v>415542</v>
      </c>
      <c r="F72"/>
      <c r="G72"/>
      <c r="H72"/>
      <c r="I72"/>
    </row>
    <row r="73" spans="1:9" ht="15" thickBot="1">
      <c r="A73" s="113" t="s">
        <v>186</v>
      </c>
      <c r="B73" s="114">
        <v>3.7000000000000002E-3</v>
      </c>
      <c r="C73" s="116">
        <v>2041</v>
      </c>
      <c r="D73" s="122">
        <v>546863</v>
      </c>
      <c r="F73"/>
      <c r="G73"/>
      <c r="H73"/>
      <c r="I73"/>
    </row>
    <row r="74" spans="1:9" ht="15" thickBot="1">
      <c r="A74" s="113" t="s">
        <v>187</v>
      </c>
      <c r="B74" s="114">
        <v>2E-3</v>
      </c>
      <c r="C74" s="116">
        <v>1127</v>
      </c>
      <c r="D74" s="122">
        <v>301929</v>
      </c>
      <c r="F74"/>
      <c r="G74"/>
      <c r="H74"/>
      <c r="I74"/>
    </row>
    <row r="75" spans="1:9" ht="15" thickBot="1">
      <c r="A75" s="113" t="s">
        <v>97</v>
      </c>
      <c r="B75" s="114">
        <v>5.8999999999999999E-3</v>
      </c>
      <c r="C75" s="116">
        <v>3274</v>
      </c>
      <c r="D75" s="122">
        <v>877236</v>
      </c>
      <c r="F75"/>
      <c r="G75"/>
      <c r="H75"/>
      <c r="I75"/>
    </row>
    <row r="76" spans="1:9" ht="15" thickBot="1">
      <c r="A76" s="113" t="s">
        <v>188</v>
      </c>
      <c r="B76" s="114">
        <v>1.6000000000000001E-3</v>
      </c>
      <c r="C76" s="115">
        <v>865</v>
      </c>
      <c r="D76" s="122">
        <v>231721</v>
      </c>
      <c r="F76"/>
      <c r="G76"/>
      <c r="H76"/>
      <c r="I76"/>
    </row>
    <row r="77" spans="1:9" ht="15" thickBot="1">
      <c r="A77" s="113" t="s">
        <v>190</v>
      </c>
      <c r="B77" s="114">
        <v>1.1999999999999999E-3</v>
      </c>
      <c r="C77" s="115">
        <v>688</v>
      </c>
      <c r="D77" s="122">
        <v>184324</v>
      </c>
      <c r="F77"/>
      <c r="G77"/>
      <c r="H77"/>
      <c r="I77"/>
    </row>
    <row r="78" spans="1:9" ht="15" thickBot="1">
      <c r="A78" s="113" t="s">
        <v>191</v>
      </c>
      <c r="B78" s="114">
        <v>8.9999999999999998E-4</v>
      </c>
      <c r="C78" s="115">
        <v>526</v>
      </c>
      <c r="D78" s="122">
        <v>140935</v>
      </c>
      <c r="F78"/>
      <c r="G78"/>
      <c r="H78"/>
      <c r="I78"/>
    </row>
    <row r="79" spans="1:9" ht="15" thickBot="1">
      <c r="A79" s="113" t="s">
        <v>192</v>
      </c>
      <c r="B79" s="114">
        <v>3.8E-3</v>
      </c>
      <c r="C79" s="116">
        <v>2109</v>
      </c>
      <c r="D79" s="122">
        <v>564996</v>
      </c>
      <c r="F79"/>
      <c r="G79"/>
      <c r="H79"/>
      <c r="I79"/>
    </row>
    <row r="80" spans="1:9" ht="15" thickBot="1">
      <c r="A80" s="113" t="s">
        <v>193</v>
      </c>
      <c r="B80" s="114">
        <v>1E-3</v>
      </c>
      <c r="C80" s="115">
        <v>532</v>
      </c>
      <c r="D80" s="122">
        <v>142549</v>
      </c>
      <c r="F80"/>
      <c r="G80"/>
      <c r="H80"/>
      <c r="I80"/>
    </row>
    <row r="81" spans="1:9" ht="15" thickBot="1">
      <c r="A81" s="113" t="s">
        <v>195</v>
      </c>
      <c r="B81" s="114">
        <v>5.7000000000000002E-3</v>
      </c>
      <c r="C81" s="116">
        <v>3173</v>
      </c>
      <c r="D81" s="122">
        <v>850073</v>
      </c>
      <c r="F81"/>
      <c r="G81"/>
      <c r="H81"/>
      <c r="I81"/>
    </row>
    <row r="82" spans="1:9" ht="15" thickBot="1">
      <c r="A82" s="113" t="s">
        <v>196</v>
      </c>
      <c r="B82" s="114">
        <v>8.0000000000000004E-4</v>
      </c>
      <c r="C82" s="115">
        <v>445</v>
      </c>
      <c r="D82" s="122">
        <v>119300</v>
      </c>
      <c r="F82"/>
      <c r="G82"/>
      <c r="H82"/>
      <c r="I82"/>
    </row>
    <row r="83" spans="1:9" ht="15" thickBot="1">
      <c r="A83" s="113" t="s">
        <v>197</v>
      </c>
      <c r="B83" s="114">
        <v>1.1000000000000001E-3</v>
      </c>
      <c r="C83" s="115">
        <v>612</v>
      </c>
      <c r="D83" s="122">
        <v>163920</v>
      </c>
      <c r="F83"/>
      <c r="G83"/>
      <c r="H83"/>
      <c r="I83"/>
    </row>
    <row r="84" spans="1:9" ht="15" thickBot="1">
      <c r="A84" s="113" t="s">
        <v>198</v>
      </c>
      <c r="B84" s="114">
        <v>2.5000000000000001E-3</v>
      </c>
      <c r="C84" s="116">
        <v>1394</v>
      </c>
      <c r="D84" s="122">
        <v>373347</v>
      </c>
      <c r="F84"/>
      <c r="G84"/>
      <c r="H84"/>
      <c r="I84"/>
    </row>
    <row r="85" spans="1:9" ht="15" thickBot="1">
      <c r="A85" s="113" t="s">
        <v>199</v>
      </c>
      <c r="B85" s="114">
        <v>1.1000000000000001E-3</v>
      </c>
      <c r="C85" s="115">
        <v>612</v>
      </c>
      <c r="D85" s="122">
        <v>163975</v>
      </c>
      <c r="F85"/>
      <c r="G85"/>
      <c r="H85"/>
      <c r="I85"/>
    </row>
    <row r="86" spans="1:9" ht="15" thickBot="1">
      <c r="A86" s="113" t="s">
        <v>200</v>
      </c>
      <c r="B86" s="114">
        <v>1.6999999999999999E-3</v>
      </c>
      <c r="C86" s="115">
        <v>970</v>
      </c>
      <c r="D86" s="122">
        <v>259879</v>
      </c>
      <c r="F86"/>
      <c r="G86"/>
      <c r="H86"/>
      <c r="I86"/>
    </row>
    <row r="87" spans="1:9" ht="15" thickBot="1">
      <c r="A87" s="113" t="s">
        <v>201</v>
      </c>
      <c r="B87" s="114">
        <v>2.0999999999999999E-3</v>
      </c>
      <c r="C87" s="116">
        <v>1143</v>
      </c>
      <c r="D87" s="122">
        <v>306236</v>
      </c>
      <c r="F87"/>
      <c r="G87"/>
      <c r="H87"/>
      <c r="I87"/>
    </row>
    <row r="88" spans="1:9" ht="15" thickBot="1">
      <c r="A88" s="113" t="s">
        <v>202</v>
      </c>
      <c r="B88" s="114">
        <v>1.1000000000000001E-3</v>
      </c>
      <c r="C88" s="115">
        <v>610</v>
      </c>
      <c r="D88" s="122">
        <v>163349</v>
      </c>
      <c r="F88"/>
      <c r="G88"/>
      <c r="H88"/>
      <c r="I88"/>
    </row>
    <row r="89" spans="1:9" ht="15" thickBot="1">
      <c r="A89" s="113" t="s">
        <v>203</v>
      </c>
      <c r="B89" s="114">
        <v>3.3999999999999998E-3</v>
      </c>
      <c r="C89" s="116">
        <v>1888</v>
      </c>
      <c r="D89" s="122">
        <v>505726</v>
      </c>
      <c r="F89"/>
      <c r="G89"/>
      <c r="H89"/>
      <c r="I89"/>
    </row>
    <row r="90" spans="1:9" ht="15" thickBot="1">
      <c r="A90" s="113" t="s">
        <v>204</v>
      </c>
      <c r="B90" s="114">
        <v>4.0000000000000002E-4</v>
      </c>
      <c r="C90" s="115">
        <v>206</v>
      </c>
      <c r="D90" s="122">
        <v>55092</v>
      </c>
      <c r="F90"/>
      <c r="G90"/>
      <c r="H90"/>
      <c r="I90"/>
    </row>
    <row r="91" spans="1:9" ht="15" thickBot="1">
      <c r="A91" s="113" t="s">
        <v>206</v>
      </c>
      <c r="B91" s="114">
        <v>5.9999999999999995E-4</v>
      </c>
      <c r="C91" s="115">
        <v>346</v>
      </c>
      <c r="D91" s="122">
        <v>92578</v>
      </c>
      <c r="F91"/>
      <c r="G91"/>
      <c r="H91"/>
      <c r="I91"/>
    </row>
    <row r="92" spans="1:9" ht="15" thickBot="1">
      <c r="A92" s="113" t="s">
        <v>207</v>
      </c>
      <c r="B92" s="114">
        <v>8.0000000000000004E-4</v>
      </c>
      <c r="C92" s="115">
        <v>450</v>
      </c>
      <c r="D92" s="122">
        <v>120545</v>
      </c>
      <c r="F92"/>
      <c r="G92"/>
      <c r="H92"/>
      <c r="I92"/>
    </row>
    <row r="93" spans="1:9" ht="15" thickBot="1">
      <c r="A93" s="113" t="s">
        <v>208</v>
      </c>
      <c r="B93" s="114">
        <v>2.5000000000000001E-2</v>
      </c>
      <c r="C93" s="116">
        <v>13931</v>
      </c>
      <c r="D93" s="122">
        <v>3732266</v>
      </c>
      <c r="F93"/>
      <c r="G93"/>
      <c r="H93"/>
      <c r="I93"/>
    </row>
    <row r="94" spans="1:9" ht="15" thickBot="1">
      <c r="A94" s="113" t="s">
        <v>209</v>
      </c>
      <c r="B94" s="114">
        <v>1E-3</v>
      </c>
      <c r="C94" s="115">
        <v>570</v>
      </c>
      <c r="D94" s="122">
        <v>152746</v>
      </c>
      <c r="F94"/>
      <c r="G94"/>
      <c r="H94"/>
      <c r="I94"/>
    </row>
    <row r="95" spans="1:9" ht="15" thickBot="1">
      <c r="A95" s="113" t="s">
        <v>211</v>
      </c>
      <c r="B95" s="114">
        <v>9.5999999999999992E-3</v>
      </c>
      <c r="C95" s="116">
        <v>5338</v>
      </c>
      <c r="D95" s="122">
        <v>1430013</v>
      </c>
      <c r="F95"/>
      <c r="G95"/>
      <c r="H95"/>
      <c r="I95"/>
    </row>
    <row r="96" spans="1:9" ht="15" thickBot="1">
      <c r="A96" s="113" t="s">
        <v>212</v>
      </c>
      <c r="B96" s="114">
        <v>1.1000000000000001E-3</v>
      </c>
      <c r="C96" s="115">
        <v>639</v>
      </c>
      <c r="D96" s="122">
        <v>171166</v>
      </c>
      <c r="F96"/>
      <c r="G96"/>
      <c r="H96"/>
      <c r="I96"/>
    </row>
    <row r="97" spans="1:9" ht="15" thickBot="1">
      <c r="A97" s="113" t="s">
        <v>213</v>
      </c>
      <c r="B97" s="114">
        <v>1.7600000000000001E-2</v>
      </c>
      <c r="C97" s="116">
        <v>9769</v>
      </c>
      <c r="D97" s="122">
        <v>2617141</v>
      </c>
      <c r="F97"/>
      <c r="G97"/>
      <c r="H97"/>
      <c r="I97"/>
    </row>
    <row r="98" spans="1:9" ht="15" thickBot="1">
      <c r="A98" s="113" t="s">
        <v>214</v>
      </c>
      <c r="B98" s="114">
        <v>2E-3</v>
      </c>
      <c r="C98" s="116">
        <v>1109</v>
      </c>
      <c r="D98" s="122">
        <v>297191</v>
      </c>
      <c r="F98"/>
      <c r="G98"/>
      <c r="H98"/>
      <c r="I98"/>
    </row>
    <row r="99" spans="1:9" ht="15" thickBot="1">
      <c r="A99" s="113" t="s">
        <v>215</v>
      </c>
      <c r="B99" s="114">
        <v>1.1000000000000001E-3</v>
      </c>
      <c r="C99" s="115">
        <v>618</v>
      </c>
      <c r="D99" s="122">
        <v>165572</v>
      </c>
      <c r="F99"/>
      <c r="G99"/>
      <c r="H99"/>
      <c r="I99"/>
    </row>
    <row r="100" spans="1:9" ht="15" thickBot="1">
      <c r="A100" s="113" t="s">
        <v>216</v>
      </c>
      <c r="B100" s="114">
        <v>2.3E-3</v>
      </c>
      <c r="C100" s="116">
        <v>1279</v>
      </c>
      <c r="D100" s="122">
        <v>342639</v>
      </c>
      <c r="F100"/>
      <c r="G100"/>
      <c r="H100"/>
      <c r="I100"/>
    </row>
    <row r="101" spans="1:9" ht="15" thickBot="1">
      <c r="A101" s="113" t="s">
        <v>217</v>
      </c>
      <c r="B101" s="114">
        <v>1.1000000000000001E-3</v>
      </c>
      <c r="C101" s="115">
        <v>613</v>
      </c>
      <c r="D101" s="122">
        <v>164158</v>
      </c>
      <c r="F101"/>
      <c r="G101"/>
      <c r="H101"/>
      <c r="I101"/>
    </row>
    <row r="102" spans="1:9" ht="15" thickBot="1">
      <c r="A102" s="113" t="s">
        <v>218</v>
      </c>
      <c r="B102" s="114">
        <v>2.3999999999999998E-3</v>
      </c>
      <c r="C102" s="116">
        <v>1352</v>
      </c>
      <c r="D102" s="122">
        <v>362130</v>
      </c>
      <c r="F102"/>
      <c r="G102"/>
      <c r="H102"/>
      <c r="I102"/>
    </row>
    <row r="103" spans="1:9" ht="15" thickBot="1">
      <c r="A103" s="113" t="s">
        <v>219</v>
      </c>
      <c r="B103" s="114">
        <v>1.6000000000000001E-3</v>
      </c>
      <c r="C103" s="115">
        <v>868</v>
      </c>
      <c r="D103" s="122">
        <v>232639</v>
      </c>
      <c r="F103"/>
      <c r="G103"/>
      <c r="H103"/>
      <c r="I103"/>
    </row>
    <row r="104" spans="1:9" ht="15" thickBot="1">
      <c r="A104" s="113" t="s">
        <v>220</v>
      </c>
      <c r="B104" s="114">
        <v>1E-3</v>
      </c>
      <c r="C104" s="115">
        <v>576</v>
      </c>
      <c r="D104" s="122">
        <v>154355</v>
      </c>
      <c r="F104"/>
      <c r="G104"/>
      <c r="H104"/>
      <c r="I104"/>
    </row>
    <row r="105" spans="1:9" ht="15" thickBot="1">
      <c r="A105" s="113" t="s">
        <v>221</v>
      </c>
      <c r="B105" s="114">
        <v>1.5E-3</v>
      </c>
      <c r="C105" s="115">
        <v>850</v>
      </c>
      <c r="D105" s="122">
        <v>227740</v>
      </c>
      <c r="F105"/>
      <c r="G105"/>
      <c r="H105"/>
      <c r="I105"/>
    </row>
    <row r="106" spans="1:9" ht="15" thickBot="1">
      <c r="A106" s="113" t="s">
        <v>222</v>
      </c>
      <c r="B106" s="114">
        <v>2.2000000000000001E-3</v>
      </c>
      <c r="C106" s="116">
        <v>1219</v>
      </c>
      <c r="D106" s="122">
        <v>326508</v>
      </c>
      <c r="F106"/>
      <c r="G106"/>
      <c r="H106"/>
      <c r="I106"/>
    </row>
    <row r="107" spans="1:9" ht="15" thickBot="1">
      <c r="A107" s="113" t="s">
        <v>223</v>
      </c>
      <c r="B107" s="114">
        <v>2.2000000000000001E-3</v>
      </c>
      <c r="C107" s="116">
        <v>1237</v>
      </c>
      <c r="D107" s="122">
        <v>331495</v>
      </c>
      <c r="F107"/>
      <c r="G107"/>
      <c r="H107"/>
      <c r="I107"/>
    </row>
    <row r="108" spans="1:9" ht="15" thickBot="1">
      <c r="A108" s="113" t="s">
        <v>224</v>
      </c>
      <c r="B108" s="114">
        <v>1.1000000000000001E-3</v>
      </c>
      <c r="C108" s="115">
        <v>588</v>
      </c>
      <c r="D108" s="122">
        <v>157638</v>
      </c>
      <c r="F108"/>
      <c r="G108"/>
      <c r="H108"/>
      <c r="I108"/>
    </row>
    <row r="109" spans="1:9" ht="15" thickBot="1">
      <c r="A109" s="113" t="s">
        <v>225</v>
      </c>
      <c r="B109" s="114">
        <v>2.2000000000000001E-3</v>
      </c>
      <c r="C109" s="116">
        <v>1217</v>
      </c>
      <c r="D109" s="122">
        <v>326071</v>
      </c>
      <c r="F109"/>
      <c r="G109"/>
      <c r="H109"/>
      <c r="I109"/>
    </row>
    <row r="110" spans="1:9" ht="15" thickBot="1">
      <c r="A110" s="113" t="s">
        <v>226</v>
      </c>
      <c r="B110" s="114">
        <v>1.6000000000000001E-3</v>
      </c>
      <c r="C110" s="115">
        <v>889</v>
      </c>
      <c r="D110" s="122">
        <v>238037</v>
      </c>
      <c r="F110"/>
      <c r="G110"/>
      <c r="H110"/>
      <c r="I110"/>
    </row>
    <row r="111" spans="1:9" ht="15" thickBot="1">
      <c r="A111" s="113" t="s">
        <v>228</v>
      </c>
      <c r="B111" s="114">
        <v>2.8999999999999998E-3</v>
      </c>
      <c r="C111" s="116">
        <v>1621</v>
      </c>
      <c r="D111" s="122">
        <v>434311</v>
      </c>
      <c r="F111"/>
      <c r="G111"/>
      <c r="H111"/>
      <c r="I111"/>
    </row>
    <row r="112" spans="1:9" ht="15" thickBot="1">
      <c r="A112" s="113" t="s">
        <v>1569</v>
      </c>
      <c r="B112" s="114">
        <v>6.9999999999999999E-4</v>
      </c>
      <c r="C112" s="115">
        <v>372</v>
      </c>
      <c r="D112" s="122">
        <v>99611</v>
      </c>
      <c r="F112"/>
      <c r="G112"/>
      <c r="H112"/>
      <c r="I112"/>
    </row>
    <row r="113" spans="1:9" ht="15" thickBot="1">
      <c r="A113" s="113" t="s">
        <v>102</v>
      </c>
      <c r="B113" s="114">
        <v>2.1000000000000001E-2</v>
      </c>
      <c r="C113" s="116">
        <v>11696</v>
      </c>
      <c r="D113" s="122">
        <v>3133500</v>
      </c>
      <c r="F113"/>
      <c r="G113"/>
      <c r="H113"/>
      <c r="I113"/>
    </row>
    <row r="114" spans="1:9" ht="15" thickBot="1">
      <c r="A114" s="113" t="s">
        <v>229</v>
      </c>
      <c r="B114" s="114">
        <v>8.0000000000000004E-4</v>
      </c>
      <c r="C114" s="115">
        <v>457</v>
      </c>
      <c r="D114" s="122">
        <v>122534</v>
      </c>
      <c r="F114"/>
      <c r="G114"/>
      <c r="H114"/>
      <c r="I114"/>
    </row>
    <row r="115" spans="1:9" ht="15" thickBot="1">
      <c r="A115" s="113" t="s">
        <v>230</v>
      </c>
      <c r="B115" s="114">
        <v>1.4E-3</v>
      </c>
      <c r="C115" s="115">
        <v>805</v>
      </c>
      <c r="D115" s="122">
        <v>215670</v>
      </c>
      <c r="E115" s="112">
        <v>210055</v>
      </c>
      <c r="F115" t="s">
        <v>2365</v>
      </c>
      <c r="G115"/>
      <c r="H115"/>
      <c r="I115"/>
    </row>
    <row r="116" spans="1:9" ht="15" thickBot="1">
      <c r="A116" s="113" t="s">
        <v>1570</v>
      </c>
      <c r="B116" s="114">
        <v>5.0000000000000001E-4</v>
      </c>
      <c r="C116" s="115">
        <v>283</v>
      </c>
      <c r="D116" s="122">
        <v>75908</v>
      </c>
      <c r="F116"/>
      <c r="G116"/>
      <c r="H116"/>
      <c r="I116"/>
    </row>
    <row r="117" spans="1:9" ht="15" thickBot="1">
      <c r="A117" s="113" t="s">
        <v>231</v>
      </c>
      <c r="B117" s="114">
        <v>7.1999999999999998E-3</v>
      </c>
      <c r="C117" s="116">
        <v>3979</v>
      </c>
      <c r="D117" s="122">
        <v>1065941</v>
      </c>
      <c r="F117"/>
      <c r="G117"/>
      <c r="H117"/>
      <c r="I117"/>
    </row>
    <row r="118" spans="1:9" ht="15" thickBot="1">
      <c r="A118" s="113" t="s">
        <v>232</v>
      </c>
      <c r="B118" s="114">
        <v>4.1999999999999997E-3</v>
      </c>
      <c r="C118" s="116">
        <v>2330</v>
      </c>
      <c r="D118" s="122">
        <v>624204</v>
      </c>
      <c r="F118"/>
      <c r="G118"/>
      <c r="H118"/>
      <c r="I118"/>
    </row>
    <row r="119" spans="1:9" ht="15" thickBot="1">
      <c r="A119" s="113" t="s">
        <v>233</v>
      </c>
      <c r="B119" s="114">
        <v>2E-3</v>
      </c>
      <c r="C119" s="116">
        <v>1135</v>
      </c>
      <c r="D119" s="122">
        <v>304115</v>
      </c>
      <c r="F119"/>
      <c r="G119"/>
      <c r="H119"/>
      <c r="I119"/>
    </row>
    <row r="120" spans="1:9" ht="15" thickBot="1">
      <c r="A120" s="113" t="s">
        <v>101</v>
      </c>
      <c r="B120" s="114">
        <v>3.0999999999999999E-3</v>
      </c>
      <c r="C120" s="116">
        <v>1735</v>
      </c>
      <c r="D120" s="122">
        <v>464755</v>
      </c>
      <c r="F120"/>
      <c r="G120"/>
      <c r="H120"/>
      <c r="I120"/>
    </row>
    <row r="121" spans="1:9" ht="15" thickBot="1">
      <c r="A121" s="113" t="s">
        <v>234</v>
      </c>
      <c r="B121" s="114">
        <v>2.0999999999999999E-3</v>
      </c>
      <c r="C121" s="116">
        <v>1152</v>
      </c>
      <c r="D121" s="122">
        <v>308530</v>
      </c>
      <c r="F121"/>
      <c r="G121"/>
      <c r="H121"/>
      <c r="I121"/>
    </row>
    <row r="122" spans="1:9" ht="15" thickBot="1">
      <c r="A122" s="113" t="s">
        <v>235</v>
      </c>
      <c r="B122" s="114">
        <v>5.0000000000000001E-4</v>
      </c>
      <c r="C122" s="115">
        <v>251</v>
      </c>
      <c r="D122" s="122">
        <v>67219</v>
      </c>
      <c r="F122"/>
      <c r="G122"/>
      <c r="H122"/>
      <c r="I122"/>
    </row>
    <row r="123" spans="1:9" ht="15" thickBot="1">
      <c r="A123" s="113" t="s">
        <v>236</v>
      </c>
      <c r="B123" s="114">
        <v>1.5E-3</v>
      </c>
      <c r="C123" s="115">
        <v>820</v>
      </c>
      <c r="D123" s="122">
        <v>219555</v>
      </c>
      <c r="F123"/>
      <c r="G123"/>
      <c r="H123"/>
      <c r="I123"/>
    </row>
    <row r="124" spans="1:9" ht="15" thickBot="1">
      <c r="A124" s="113" t="s">
        <v>237</v>
      </c>
      <c r="B124" s="114">
        <v>5.0000000000000001E-4</v>
      </c>
      <c r="C124" s="115">
        <v>255</v>
      </c>
      <c r="D124" s="122">
        <v>68396</v>
      </c>
      <c r="F124"/>
      <c r="G124"/>
      <c r="H124"/>
      <c r="I124"/>
    </row>
    <row r="125" spans="1:9" ht="15" thickBot="1">
      <c r="A125" s="113" t="s">
        <v>238</v>
      </c>
      <c r="B125" s="114">
        <v>1.4E-3</v>
      </c>
      <c r="C125" s="115">
        <v>757</v>
      </c>
      <c r="D125" s="122">
        <v>202802</v>
      </c>
      <c r="F125"/>
      <c r="G125"/>
      <c r="H125"/>
      <c r="I125"/>
    </row>
    <row r="126" spans="1:9" ht="15" thickBot="1">
      <c r="A126" s="113" t="s">
        <v>239</v>
      </c>
      <c r="B126" s="114">
        <v>5.9999999999999995E-4</v>
      </c>
      <c r="C126" s="115">
        <v>356</v>
      </c>
      <c r="D126" s="122">
        <v>95256</v>
      </c>
      <c r="F126"/>
      <c r="G126"/>
      <c r="H126"/>
      <c r="I126"/>
    </row>
    <row r="127" spans="1:9" ht="15" thickBot="1">
      <c r="A127" s="113" t="s">
        <v>240</v>
      </c>
      <c r="B127" s="114">
        <v>6.9999999999999999E-4</v>
      </c>
      <c r="C127" s="115">
        <v>367</v>
      </c>
      <c r="D127" s="122">
        <v>98283</v>
      </c>
      <c r="F127"/>
      <c r="G127"/>
      <c r="H127"/>
      <c r="I127"/>
    </row>
    <row r="128" spans="1:9" ht="15" thickBot="1">
      <c r="A128" s="113" t="s">
        <v>241</v>
      </c>
      <c r="B128" s="114">
        <v>3.3E-3</v>
      </c>
      <c r="C128" s="116">
        <v>1851</v>
      </c>
      <c r="D128" s="122">
        <v>495981</v>
      </c>
      <c r="F128"/>
      <c r="G128"/>
      <c r="H128"/>
      <c r="I128"/>
    </row>
    <row r="129" spans="1:9" ht="15" thickBot="1">
      <c r="A129" s="113" t="s">
        <v>1571</v>
      </c>
      <c r="B129" s="114">
        <v>1.8E-3</v>
      </c>
      <c r="C129" s="115">
        <v>991</v>
      </c>
      <c r="D129" s="122">
        <v>265442</v>
      </c>
      <c r="F129"/>
      <c r="G129"/>
      <c r="H129"/>
      <c r="I129"/>
    </row>
    <row r="130" spans="1:9" ht="15" thickBot="1">
      <c r="A130" s="113" t="s">
        <v>242</v>
      </c>
      <c r="B130" s="114">
        <v>1.23E-2</v>
      </c>
      <c r="C130" s="116">
        <v>6835</v>
      </c>
      <c r="D130" s="122">
        <v>1831132</v>
      </c>
      <c r="F130"/>
      <c r="G130"/>
      <c r="H130"/>
      <c r="I130"/>
    </row>
    <row r="131" spans="1:9" ht="15" thickBot="1">
      <c r="A131" s="113" t="s">
        <v>243</v>
      </c>
      <c r="B131" s="114">
        <v>5.9999999999999995E-4</v>
      </c>
      <c r="C131" s="115">
        <v>342</v>
      </c>
      <c r="D131" s="122">
        <v>91600</v>
      </c>
      <c r="F131"/>
      <c r="G131"/>
      <c r="H131"/>
      <c r="I131"/>
    </row>
    <row r="132" spans="1:9" ht="15" thickBot="1">
      <c r="A132" s="113" t="s">
        <v>244</v>
      </c>
      <c r="B132" s="114">
        <v>5.9999999999999995E-4</v>
      </c>
      <c r="C132" s="115">
        <v>338</v>
      </c>
      <c r="D132" s="122">
        <v>90538</v>
      </c>
      <c r="F132"/>
      <c r="G132"/>
      <c r="H132"/>
      <c r="I132"/>
    </row>
    <row r="133" spans="1:9" ht="15" thickBot="1">
      <c r="A133" s="113" t="s">
        <v>245</v>
      </c>
      <c r="B133" s="114">
        <v>1.6999999999999999E-3</v>
      </c>
      <c r="C133" s="115">
        <v>964</v>
      </c>
      <c r="D133" s="122">
        <v>258196</v>
      </c>
      <c r="F133"/>
      <c r="G133"/>
      <c r="H133"/>
      <c r="I133"/>
    </row>
    <row r="134" spans="1:9" ht="15" thickBot="1">
      <c r="A134" s="113" t="s">
        <v>1557</v>
      </c>
      <c r="B134" s="114">
        <v>1.5E-3</v>
      </c>
      <c r="C134" s="115">
        <v>840</v>
      </c>
      <c r="D134" s="122">
        <v>225094</v>
      </c>
      <c r="F134"/>
      <c r="G134"/>
      <c r="H134"/>
      <c r="I134"/>
    </row>
    <row r="135" spans="1:9" ht="15" thickBot="1">
      <c r="A135" s="113" t="s">
        <v>246</v>
      </c>
      <c r="B135" s="114">
        <v>7.1999999999999998E-3</v>
      </c>
      <c r="C135" s="116">
        <v>4014</v>
      </c>
      <c r="D135" s="122">
        <v>1075322</v>
      </c>
      <c r="F135"/>
      <c r="G135"/>
      <c r="H135"/>
      <c r="I135"/>
    </row>
    <row r="136" spans="1:9" ht="15" thickBot="1">
      <c r="A136" s="113" t="s">
        <v>247</v>
      </c>
      <c r="B136" s="114">
        <v>5.9999999999999995E-4</v>
      </c>
      <c r="C136" s="115">
        <v>331</v>
      </c>
      <c r="D136" s="122">
        <v>88736</v>
      </c>
      <c r="F136"/>
      <c r="G136"/>
      <c r="H136"/>
      <c r="I136"/>
    </row>
    <row r="137" spans="1:9" ht="15" thickBot="1">
      <c r="A137" s="113" t="s">
        <v>877</v>
      </c>
      <c r="B137" s="114">
        <v>5.8999999999999999E-3</v>
      </c>
      <c r="C137" s="116">
        <v>3282</v>
      </c>
      <c r="D137" s="122">
        <v>879167</v>
      </c>
      <c r="F137"/>
      <c r="G137"/>
      <c r="H137"/>
      <c r="I137"/>
    </row>
    <row r="138" spans="1:9" ht="15" thickBot="1">
      <c r="A138" s="113" t="s">
        <v>249</v>
      </c>
      <c r="B138" s="114">
        <v>4.3E-3</v>
      </c>
      <c r="C138" s="116">
        <v>2371</v>
      </c>
      <c r="D138" s="122">
        <v>635330</v>
      </c>
      <c r="F138"/>
      <c r="G138"/>
      <c r="H138"/>
      <c r="I138"/>
    </row>
    <row r="139" spans="1:9" ht="15" thickBot="1">
      <c r="A139" s="113" t="s">
        <v>250</v>
      </c>
      <c r="B139" s="114">
        <v>6.9999999999999999E-4</v>
      </c>
      <c r="C139" s="115">
        <v>367</v>
      </c>
      <c r="D139" s="122">
        <v>98361</v>
      </c>
      <c r="F139"/>
      <c r="G139"/>
      <c r="H139"/>
      <c r="I139"/>
    </row>
    <row r="140" spans="1:9" ht="15" thickBot="1">
      <c r="A140" s="113" t="s">
        <v>251</v>
      </c>
      <c r="B140" s="114">
        <v>2.3999999999999998E-3</v>
      </c>
      <c r="C140" s="116">
        <v>1360</v>
      </c>
      <c r="D140" s="122">
        <v>364450</v>
      </c>
      <c r="F140"/>
      <c r="G140"/>
      <c r="H140"/>
      <c r="I140"/>
    </row>
    <row r="141" spans="1:9" ht="15" thickBot="1">
      <c r="A141" s="113" t="s">
        <v>252</v>
      </c>
      <c r="B141" s="114">
        <v>5.9999999999999995E-4</v>
      </c>
      <c r="C141" s="115">
        <v>329</v>
      </c>
      <c r="D141" s="122">
        <v>88147</v>
      </c>
      <c r="F141"/>
      <c r="G141"/>
      <c r="H141"/>
      <c r="I141"/>
    </row>
    <row r="142" spans="1:9" ht="15" thickBot="1">
      <c r="A142" s="113" t="s">
        <v>253</v>
      </c>
      <c r="B142" s="114">
        <v>5.9999999999999995E-4</v>
      </c>
      <c r="C142" s="115">
        <v>323</v>
      </c>
      <c r="D142" s="122">
        <v>86474</v>
      </c>
      <c r="F142"/>
      <c r="G142"/>
      <c r="H142"/>
      <c r="I142"/>
    </row>
    <row r="143" spans="1:9" ht="15" thickBot="1">
      <c r="A143" s="113" t="s">
        <v>254</v>
      </c>
      <c r="B143" s="114">
        <v>4.5999999999999999E-3</v>
      </c>
      <c r="C143" s="116">
        <v>2575</v>
      </c>
      <c r="D143" s="122">
        <v>689845</v>
      </c>
      <c r="F143"/>
      <c r="G143"/>
      <c r="H143"/>
      <c r="I143"/>
    </row>
    <row r="144" spans="1:9" ht="15" thickBot="1">
      <c r="A144" s="113" t="s">
        <v>255</v>
      </c>
      <c r="B144" s="114">
        <v>2.7000000000000001E-3</v>
      </c>
      <c r="C144" s="116">
        <v>1489</v>
      </c>
      <c r="D144" s="122">
        <v>398786</v>
      </c>
      <c r="F144"/>
      <c r="G144"/>
      <c r="H144"/>
      <c r="I144"/>
    </row>
    <row r="145" spans="1:9" ht="15" thickBot="1">
      <c r="A145" s="113" t="s">
        <v>256</v>
      </c>
      <c r="B145" s="114">
        <v>2E-3</v>
      </c>
      <c r="C145" s="116">
        <v>1118</v>
      </c>
      <c r="D145" s="122">
        <v>299540</v>
      </c>
      <c r="F145"/>
      <c r="G145"/>
      <c r="H145"/>
      <c r="I145"/>
    </row>
    <row r="146" spans="1:9" ht="15" thickBot="1">
      <c r="A146" s="113" t="s">
        <v>257</v>
      </c>
      <c r="B146" s="114">
        <v>2.5999999999999999E-3</v>
      </c>
      <c r="C146" s="116">
        <v>1430</v>
      </c>
      <c r="D146" s="122">
        <v>383119</v>
      </c>
      <c r="F146"/>
      <c r="G146"/>
      <c r="H146"/>
      <c r="I146"/>
    </row>
    <row r="147" spans="1:9" ht="15" thickBot="1">
      <c r="A147" s="113" t="s">
        <v>258</v>
      </c>
      <c r="B147" s="114">
        <v>4.1999999999999997E-3</v>
      </c>
      <c r="C147" s="116">
        <v>2317</v>
      </c>
      <c r="D147" s="122">
        <v>620623</v>
      </c>
      <c r="F147"/>
      <c r="G147"/>
      <c r="H147"/>
      <c r="I147"/>
    </row>
    <row r="148" spans="1:9" ht="15" thickBot="1">
      <c r="A148" s="113" t="s">
        <v>259</v>
      </c>
      <c r="B148" s="114">
        <v>4.1000000000000003E-3</v>
      </c>
      <c r="C148" s="116">
        <v>2274</v>
      </c>
      <c r="D148" s="122">
        <v>609162</v>
      </c>
      <c r="F148"/>
      <c r="G148"/>
      <c r="H148"/>
      <c r="I148"/>
    </row>
    <row r="149" spans="1:9" ht="15" thickBot="1">
      <c r="A149" s="113" t="s">
        <v>260</v>
      </c>
      <c r="B149" s="114">
        <v>1.9E-3</v>
      </c>
      <c r="C149" s="116">
        <v>1042</v>
      </c>
      <c r="D149" s="122">
        <v>279183</v>
      </c>
      <c r="F149"/>
      <c r="G149"/>
      <c r="H149"/>
      <c r="I149"/>
    </row>
    <row r="150" spans="1:9" ht="15" thickBot="1">
      <c r="A150" s="113" t="s">
        <v>261</v>
      </c>
      <c r="B150" s="114">
        <v>1.1999999999999999E-3</v>
      </c>
      <c r="C150" s="115">
        <v>659</v>
      </c>
      <c r="D150" s="122">
        <v>176630</v>
      </c>
      <c r="F150"/>
      <c r="G150"/>
      <c r="H150"/>
      <c r="I150"/>
    </row>
    <row r="151" spans="1:9" ht="15" thickBot="1">
      <c r="A151" s="113" t="s">
        <v>262</v>
      </c>
      <c r="B151" s="114">
        <v>2.3E-3</v>
      </c>
      <c r="C151" s="116">
        <v>1287</v>
      </c>
      <c r="D151" s="122">
        <v>344695</v>
      </c>
      <c r="F151"/>
      <c r="G151"/>
      <c r="H151"/>
      <c r="I151"/>
    </row>
    <row r="152" spans="1:9" ht="15" thickBot="1">
      <c r="A152" s="113" t="s">
        <v>263</v>
      </c>
      <c r="B152" s="114">
        <v>1.5E-3</v>
      </c>
      <c r="C152" s="115">
        <v>838</v>
      </c>
      <c r="D152" s="122">
        <v>224558</v>
      </c>
      <c r="F152"/>
      <c r="G152"/>
      <c r="H152"/>
      <c r="I152"/>
    </row>
    <row r="153" spans="1:9" ht="15" thickBot="1">
      <c r="A153" s="113" t="s">
        <v>264</v>
      </c>
      <c r="B153" s="114">
        <v>8.0000000000000004E-4</v>
      </c>
      <c r="C153" s="115">
        <v>431</v>
      </c>
      <c r="D153" s="122">
        <v>115510</v>
      </c>
      <c r="F153"/>
      <c r="G153"/>
      <c r="H153"/>
      <c r="I153"/>
    </row>
    <row r="154" spans="1:9" ht="15" thickBot="1">
      <c r="A154" s="113" t="s">
        <v>265</v>
      </c>
      <c r="B154" s="114">
        <v>1.2999999999999999E-3</v>
      </c>
      <c r="C154" s="115">
        <v>743</v>
      </c>
      <c r="D154" s="122">
        <v>199157</v>
      </c>
      <c r="F154"/>
      <c r="G154"/>
      <c r="H154"/>
      <c r="I154"/>
    </row>
    <row r="155" spans="1:9" ht="15" thickBot="1">
      <c r="A155" s="113" t="s">
        <v>105</v>
      </c>
      <c r="B155" s="114">
        <v>2.3999999999999998E-3</v>
      </c>
      <c r="C155" s="116">
        <v>1309</v>
      </c>
      <c r="D155" s="122">
        <v>350566</v>
      </c>
      <c r="F155"/>
      <c r="G155"/>
      <c r="H155"/>
      <c r="I155"/>
    </row>
    <row r="156" spans="1:9" ht="15" thickBot="1">
      <c r="A156" s="113" t="s">
        <v>266</v>
      </c>
      <c r="B156" s="114">
        <v>4.0000000000000002E-4</v>
      </c>
      <c r="C156" s="115">
        <v>248</v>
      </c>
      <c r="D156" s="122">
        <v>66346</v>
      </c>
      <c r="F156"/>
      <c r="G156"/>
      <c r="H156"/>
      <c r="I156"/>
    </row>
    <row r="157" spans="1:9" ht="15" thickBot="1">
      <c r="A157" s="113" t="s">
        <v>267</v>
      </c>
      <c r="B157" s="114">
        <v>1.5E-3</v>
      </c>
      <c r="C157" s="115">
        <v>836</v>
      </c>
      <c r="D157" s="122">
        <v>224001</v>
      </c>
      <c r="F157"/>
      <c r="G157"/>
      <c r="H157"/>
      <c r="I157"/>
    </row>
    <row r="158" spans="1:9" ht="15" thickBot="1">
      <c r="A158" s="113" t="s">
        <v>268</v>
      </c>
      <c r="B158" s="114">
        <v>5.0000000000000001E-3</v>
      </c>
      <c r="C158" s="116">
        <v>2754</v>
      </c>
      <c r="D158" s="122">
        <v>737753</v>
      </c>
      <c r="F158"/>
      <c r="G158"/>
      <c r="H158"/>
      <c r="I158"/>
    </row>
    <row r="159" spans="1:9" ht="15" thickBot="1">
      <c r="A159" s="113" t="s">
        <v>269</v>
      </c>
      <c r="B159" s="114">
        <v>5.9999999999999995E-4</v>
      </c>
      <c r="C159" s="115">
        <v>330</v>
      </c>
      <c r="D159" s="122">
        <v>88450</v>
      </c>
      <c r="F159"/>
      <c r="G159"/>
      <c r="H159"/>
      <c r="I159"/>
    </row>
    <row r="160" spans="1:9" ht="15" thickBot="1">
      <c r="A160" s="113" t="s">
        <v>270</v>
      </c>
      <c r="B160" s="114">
        <v>1.1999999999999999E-3</v>
      </c>
      <c r="C160" s="115">
        <v>646</v>
      </c>
      <c r="D160" s="122">
        <v>173020</v>
      </c>
      <c r="F160"/>
      <c r="G160"/>
      <c r="H160"/>
      <c r="I160"/>
    </row>
    <row r="161" spans="1:9" ht="15" thickBot="1">
      <c r="A161" s="113" t="s">
        <v>271</v>
      </c>
      <c r="B161" s="114">
        <v>2.2000000000000001E-3</v>
      </c>
      <c r="C161" s="116">
        <v>1203</v>
      </c>
      <c r="D161" s="122">
        <v>322281</v>
      </c>
      <c r="F161"/>
      <c r="G161"/>
      <c r="H161"/>
      <c r="I161"/>
    </row>
    <row r="162" spans="1:9" ht="15" thickBot="1">
      <c r="A162" s="113" t="s">
        <v>272</v>
      </c>
      <c r="B162" s="114">
        <v>1.1999999999999999E-3</v>
      </c>
      <c r="C162" s="115">
        <v>651</v>
      </c>
      <c r="D162" s="122">
        <v>174294</v>
      </c>
      <c r="F162"/>
      <c r="G162"/>
      <c r="H162"/>
      <c r="I162"/>
    </row>
    <row r="163" spans="1:9" ht="15" thickBot="1">
      <c r="A163" s="113" t="s">
        <v>1572</v>
      </c>
      <c r="B163" s="114">
        <v>6.9999999999999999E-4</v>
      </c>
      <c r="C163" s="115">
        <v>375</v>
      </c>
      <c r="D163" s="122">
        <v>100410</v>
      </c>
      <c r="F163"/>
      <c r="G163"/>
      <c r="H163"/>
      <c r="I163"/>
    </row>
    <row r="164" spans="1:9" ht="15" thickBot="1">
      <c r="A164" s="113" t="s">
        <v>274</v>
      </c>
      <c r="B164" s="114">
        <v>3.0999999999999999E-3</v>
      </c>
      <c r="C164" s="116">
        <v>1751</v>
      </c>
      <c r="D164" s="122">
        <v>469067</v>
      </c>
      <c r="F164"/>
      <c r="G164"/>
      <c r="H164"/>
      <c r="I164"/>
    </row>
    <row r="165" spans="1:9" ht="15" thickBot="1">
      <c r="A165" s="113" t="s">
        <v>275</v>
      </c>
      <c r="B165" s="114">
        <v>4.0000000000000002E-4</v>
      </c>
      <c r="C165" s="115">
        <v>231</v>
      </c>
      <c r="D165" s="122">
        <v>61936</v>
      </c>
      <c r="F165"/>
      <c r="G165"/>
      <c r="H165"/>
      <c r="I165"/>
    </row>
    <row r="166" spans="1:9" ht="15" thickBot="1">
      <c r="A166" s="113" t="s">
        <v>1573</v>
      </c>
      <c r="B166" s="114">
        <v>1.1000000000000001E-3</v>
      </c>
      <c r="C166" s="115">
        <v>631</v>
      </c>
      <c r="D166" s="122">
        <v>169134</v>
      </c>
      <c r="F166"/>
      <c r="G166"/>
      <c r="H166"/>
      <c r="I166"/>
    </row>
    <row r="167" spans="1:9" ht="15" thickBot="1">
      <c r="A167" s="113" t="s">
        <v>276</v>
      </c>
      <c r="B167" s="114">
        <v>1.6999999999999999E-3</v>
      </c>
      <c r="C167" s="115">
        <v>923</v>
      </c>
      <c r="D167" s="122">
        <v>247258</v>
      </c>
      <c r="F167"/>
      <c r="G167"/>
      <c r="H167"/>
      <c r="I167"/>
    </row>
    <row r="168" spans="1:9" ht="15" thickBot="1">
      <c r="A168" s="113" t="s">
        <v>968</v>
      </c>
      <c r="B168" s="114">
        <v>5.9999999999999995E-4</v>
      </c>
      <c r="C168" s="115">
        <v>316</v>
      </c>
      <c r="D168" s="122">
        <v>84672</v>
      </c>
      <c r="F168"/>
      <c r="G168"/>
      <c r="H168"/>
      <c r="I168"/>
    </row>
    <row r="169" spans="1:9" ht="15" thickBot="1">
      <c r="A169" s="113" t="s">
        <v>278</v>
      </c>
      <c r="B169" s="114">
        <v>9.4000000000000004E-3</v>
      </c>
      <c r="C169" s="116">
        <v>5213</v>
      </c>
      <c r="D169" s="122">
        <v>1396719</v>
      </c>
      <c r="F169"/>
      <c r="G169"/>
      <c r="H169"/>
      <c r="I169"/>
    </row>
    <row r="170" spans="1:9" ht="15" thickBot="1">
      <c r="A170" s="113" t="s">
        <v>279</v>
      </c>
      <c r="B170" s="114">
        <v>6.1000000000000004E-3</v>
      </c>
      <c r="C170" s="116">
        <v>3367</v>
      </c>
      <c r="D170" s="122">
        <v>902121</v>
      </c>
      <c r="F170"/>
      <c r="G170"/>
      <c r="H170"/>
      <c r="I170"/>
    </row>
    <row r="171" spans="1:9" ht="15" thickBot="1">
      <c r="A171" s="113" t="s">
        <v>280</v>
      </c>
      <c r="B171" s="114">
        <v>8.0000000000000004E-4</v>
      </c>
      <c r="C171" s="115">
        <v>421</v>
      </c>
      <c r="D171" s="122">
        <v>112892</v>
      </c>
      <c r="F171"/>
      <c r="G171"/>
      <c r="H171"/>
      <c r="I171"/>
    </row>
    <row r="172" spans="1:9" ht="15" thickBot="1">
      <c r="A172" s="113" t="s">
        <v>281</v>
      </c>
      <c r="B172" s="114">
        <v>2.3E-3</v>
      </c>
      <c r="C172" s="116">
        <v>1277</v>
      </c>
      <c r="D172" s="122">
        <v>342036</v>
      </c>
      <c r="F172"/>
      <c r="G172"/>
      <c r="H172"/>
      <c r="I172"/>
    </row>
    <row r="173" spans="1:9" ht="15" thickBot="1">
      <c r="A173" s="113" t="s">
        <v>282</v>
      </c>
      <c r="B173" s="114">
        <v>7.4999999999999997E-3</v>
      </c>
      <c r="C173" s="116">
        <v>4155</v>
      </c>
      <c r="D173" s="122">
        <v>1113236</v>
      </c>
      <c r="F173"/>
      <c r="G173"/>
      <c r="H173"/>
      <c r="I173"/>
    </row>
    <row r="174" spans="1:9" ht="15" thickBot="1">
      <c r="A174" s="113" t="s">
        <v>283</v>
      </c>
      <c r="B174" s="114">
        <v>1.5E-3</v>
      </c>
      <c r="C174" s="115">
        <v>847</v>
      </c>
      <c r="D174" s="122">
        <v>226907</v>
      </c>
      <c r="F174"/>
      <c r="G174"/>
      <c r="H174"/>
      <c r="I174"/>
    </row>
    <row r="175" spans="1:9" ht="15" thickBot="1">
      <c r="A175" s="113" t="s">
        <v>284</v>
      </c>
      <c r="B175" s="114">
        <v>6.9999999999999999E-4</v>
      </c>
      <c r="C175" s="115">
        <v>414</v>
      </c>
      <c r="D175" s="122">
        <v>110921</v>
      </c>
      <c r="F175"/>
      <c r="G175"/>
      <c r="H175"/>
      <c r="I175"/>
    </row>
    <row r="176" spans="1:9" ht="15" thickBot="1">
      <c r="A176" s="113" t="s">
        <v>285</v>
      </c>
      <c r="B176" s="114">
        <v>2E-3</v>
      </c>
      <c r="C176" s="116">
        <v>1103</v>
      </c>
      <c r="D176" s="122">
        <v>295474</v>
      </c>
      <c r="F176"/>
      <c r="G176"/>
      <c r="H176"/>
      <c r="I176"/>
    </row>
    <row r="177" spans="1:9" ht="15" thickBot="1">
      <c r="A177" s="113" t="s">
        <v>286</v>
      </c>
      <c r="B177" s="114">
        <v>8.0000000000000004E-4</v>
      </c>
      <c r="C177" s="115">
        <v>433</v>
      </c>
      <c r="D177" s="122">
        <v>115947</v>
      </c>
      <c r="F177"/>
      <c r="G177"/>
      <c r="H177"/>
      <c r="I177"/>
    </row>
    <row r="178" spans="1:9" ht="15" thickBot="1">
      <c r="A178" s="113" t="s">
        <v>287</v>
      </c>
      <c r="B178" s="114">
        <v>1.8E-3</v>
      </c>
      <c r="C178" s="115">
        <v>998</v>
      </c>
      <c r="D178" s="122">
        <v>267425</v>
      </c>
      <c r="F178"/>
      <c r="G178"/>
      <c r="H178"/>
      <c r="I178"/>
    </row>
    <row r="179" spans="1:9" ht="15" thickBot="1">
      <c r="A179" s="113" t="s">
        <v>288</v>
      </c>
      <c r="B179" s="114">
        <v>1.1999999999999999E-3</v>
      </c>
      <c r="C179" s="115">
        <v>691</v>
      </c>
      <c r="D179" s="122">
        <v>185184</v>
      </c>
      <c r="F179"/>
      <c r="G179"/>
      <c r="H179"/>
      <c r="I179"/>
    </row>
    <row r="180" spans="1:9" ht="15" thickBot="1">
      <c r="A180" s="113" t="s">
        <v>289</v>
      </c>
      <c r="B180" s="114">
        <v>5.9999999999999995E-4</v>
      </c>
      <c r="C180" s="115">
        <v>315</v>
      </c>
      <c r="D180" s="122">
        <v>84481</v>
      </c>
      <c r="F180"/>
      <c r="G180"/>
      <c r="H180"/>
      <c r="I180"/>
    </row>
    <row r="181" spans="1:9" ht="15" thickBot="1">
      <c r="A181" s="113" t="s">
        <v>1574</v>
      </c>
      <c r="B181" s="114">
        <v>8.0000000000000004E-4</v>
      </c>
      <c r="C181" s="115">
        <v>446</v>
      </c>
      <c r="D181" s="122">
        <v>119490</v>
      </c>
      <c r="F181"/>
      <c r="G181"/>
      <c r="H181"/>
      <c r="I181"/>
    </row>
    <row r="182" spans="1:9" ht="15" thickBot="1">
      <c r="A182" s="113" t="s">
        <v>290</v>
      </c>
      <c r="B182" s="114">
        <v>1.6999999999999999E-3</v>
      </c>
      <c r="C182" s="115">
        <v>925</v>
      </c>
      <c r="D182" s="122">
        <v>247801</v>
      </c>
      <c r="F182"/>
      <c r="G182"/>
      <c r="H182"/>
      <c r="I182"/>
    </row>
    <row r="183" spans="1:9" ht="15" thickBot="1">
      <c r="A183" s="113" t="s">
        <v>291</v>
      </c>
      <c r="B183" s="114">
        <v>1.4E-3</v>
      </c>
      <c r="C183" s="115">
        <v>754</v>
      </c>
      <c r="D183" s="122">
        <v>201950</v>
      </c>
      <c r="F183"/>
      <c r="G183"/>
      <c r="H183"/>
      <c r="I183"/>
    </row>
    <row r="184" spans="1:9" ht="15" thickBot="1">
      <c r="A184" s="113" t="s">
        <v>292</v>
      </c>
      <c r="B184" s="114">
        <v>1.4E-3</v>
      </c>
      <c r="C184" s="115">
        <v>756</v>
      </c>
      <c r="D184" s="122">
        <v>202659</v>
      </c>
      <c r="F184"/>
      <c r="G184"/>
      <c r="H184"/>
      <c r="I184"/>
    </row>
    <row r="185" spans="1:9" ht="15" thickBot="1">
      <c r="A185" s="113" t="s">
        <v>294</v>
      </c>
      <c r="B185" s="114">
        <v>1.4E-3</v>
      </c>
      <c r="C185" s="115">
        <v>793</v>
      </c>
      <c r="D185" s="122">
        <v>212382</v>
      </c>
      <c r="F185"/>
      <c r="G185"/>
      <c r="H185"/>
      <c r="I185"/>
    </row>
    <row r="186" spans="1:9" ht="15" thickBot="1">
      <c r="A186" s="113" t="s">
        <v>295</v>
      </c>
      <c r="B186" s="114">
        <v>1.43E-2</v>
      </c>
      <c r="C186" s="116">
        <v>7977</v>
      </c>
      <c r="D186" s="122">
        <v>2136992</v>
      </c>
      <c r="F186"/>
      <c r="G186"/>
      <c r="H186"/>
      <c r="I186"/>
    </row>
    <row r="187" spans="1:9" ht="15" thickBot="1">
      <c r="A187" s="113" t="s">
        <v>296</v>
      </c>
      <c r="B187" s="114">
        <v>2.2000000000000001E-3</v>
      </c>
      <c r="C187" s="116">
        <v>1198</v>
      </c>
      <c r="D187" s="122">
        <v>321047</v>
      </c>
      <c r="F187"/>
      <c r="G187"/>
      <c r="H187"/>
      <c r="I187"/>
    </row>
    <row r="188" spans="1:9" ht="15" thickBot="1">
      <c r="A188" s="113" t="s">
        <v>297</v>
      </c>
      <c r="B188" s="114">
        <v>8.9999999999999998E-4</v>
      </c>
      <c r="C188" s="115">
        <v>512</v>
      </c>
      <c r="D188" s="122">
        <v>137232</v>
      </c>
      <c r="F188"/>
      <c r="G188"/>
      <c r="H188"/>
      <c r="I188"/>
    </row>
    <row r="189" spans="1:9" ht="15" thickBot="1">
      <c r="A189" s="113" t="s">
        <v>298</v>
      </c>
      <c r="B189" s="114">
        <v>3.5000000000000001E-3</v>
      </c>
      <c r="C189" s="116">
        <v>1974</v>
      </c>
      <c r="D189" s="122">
        <v>528727</v>
      </c>
      <c r="F189"/>
      <c r="G189"/>
      <c r="H189"/>
      <c r="I189"/>
    </row>
    <row r="190" spans="1:9" ht="15" thickBot="1">
      <c r="A190" s="113" t="s">
        <v>299</v>
      </c>
      <c r="B190" s="114">
        <v>1.6000000000000001E-3</v>
      </c>
      <c r="C190" s="115">
        <v>896</v>
      </c>
      <c r="D190" s="122">
        <v>239945</v>
      </c>
      <c r="F190"/>
      <c r="G190"/>
      <c r="H190"/>
      <c r="I190"/>
    </row>
    <row r="191" spans="1:9" ht="15" thickBot="1">
      <c r="A191" s="113" t="s">
        <v>1038</v>
      </c>
      <c r="B191" s="114">
        <v>2.8999999999999998E-3</v>
      </c>
      <c r="C191" s="116">
        <v>1598</v>
      </c>
      <c r="D191" s="122">
        <v>428176</v>
      </c>
      <c r="F191"/>
      <c r="G191"/>
      <c r="H191"/>
      <c r="I191"/>
    </row>
    <row r="192" spans="1:9" ht="15" thickBot="1">
      <c r="A192" s="113" t="s">
        <v>301</v>
      </c>
      <c r="B192" s="114">
        <v>4.0000000000000002E-4</v>
      </c>
      <c r="C192" s="115">
        <v>217</v>
      </c>
      <c r="D192" s="122">
        <v>58171</v>
      </c>
      <c r="F192"/>
      <c r="G192"/>
      <c r="H192"/>
      <c r="I192"/>
    </row>
    <row r="193" spans="1:9" ht="15" thickBot="1">
      <c r="A193" s="113" t="s">
        <v>302</v>
      </c>
      <c r="B193" s="114">
        <v>2E-3</v>
      </c>
      <c r="C193" s="116">
        <v>1133</v>
      </c>
      <c r="D193" s="122">
        <v>303445</v>
      </c>
      <c r="F193"/>
      <c r="G193"/>
      <c r="H193"/>
      <c r="I193"/>
    </row>
    <row r="194" spans="1:9" ht="15" thickBot="1">
      <c r="A194" s="113" t="s">
        <v>303</v>
      </c>
      <c r="B194" s="114">
        <v>5.8999999999999999E-3</v>
      </c>
      <c r="C194" s="116">
        <v>3296</v>
      </c>
      <c r="D194" s="122">
        <v>883072</v>
      </c>
      <c r="F194"/>
      <c r="G194"/>
      <c r="H194"/>
      <c r="I194"/>
    </row>
    <row r="195" spans="1:9" ht="15" thickBot="1">
      <c r="A195" s="113" t="s">
        <v>1575</v>
      </c>
      <c r="B195" s="114">
        <v>5.9999999999999995E-4</v>
      </c>
      <c r="C195" s="115">
        <v>319</v>
      </c>
      <c r="D195" s="122">
        <v>85471</v>
      </c>
      <c r="F195"/>
      <c r="G195"/>
      <c r="H195"/>
      <c r="I195"/>
    </row>
    <row r="196" spans="1:9" ht="15" thickBot="1">
      <c r="A196" s="113" t="s">
        <v>304</v>
      </c>
      <c r="B196" s="114">
        <v>2E-3</v>
      </c>
      <c r="C196" s="116">
        <v>1125</v>
      </c>
      <c r="D196" s="122">
        <v>301494</v>
      </c>
      <c r="F196"/>
      <c r="G196"/>
      <c r="H196"/>
      <c r="I196"/>
    </row>
    <row r="197" spans="1:9" ht="15" thickBot="1">
      <c r="A197" s="113" t="s">
        <v>305</v>
      </c>
      <c r="B197" s="114">
        <v>1.5E-3</v>
      </c>
      <c r="C197" s="115">
        <v>861</v>
      </c>
      <c r="D197" s="122">
        <v>230678</v>
      </c>
      <c r="F197"/>
      <c r="G197"/>
      <c r="H197"/>
      <c r="I197"/>
    </row>
    <row r="198" spans="1:9" ht="15" thickBot="1">
      <c r="A198" s="113" t="s">
        <v>306</v>
      </c>
      <c r="B198" s="114">
        <v>2.3999999999999998E-3</v>
      </c>
      <c r="C198" s="116">
        <v>1321</v>
      </c>
      <c r="D198" s="122">
        <v>353983</v>
      </c>
      <c r="F198"/>
      <c r="G198"/>
      <c r="H198"/>
      <c r="I198"/>
    </row>
    <row r="199" spans="1:9" ht="15" thickBot="1">
      <c r="A199" s="113" t="s">
        <v>307</v>
      </c>
      <c r="B199" s="114">
        <v>4.0000000000000002E-4</v>
      </c>
      <c r="C199" s="115">
        <v>227</v>
      </c>
      <c r="D199" s="122">
        <v>60836</v>
      </c>
      <c r="F199"/>
      <c r="G199"/>
      <c r="H199"/>
      <c r="I199"/>
    </row>
    <row r="200" spans="1:9" ht="15" thickBot="1">
      <c r="A200" s="113" t="s">
        <v>308</v>
      </c>
      <c r="B200" s="114">
        <v>2.9999999999999997E-4</v>
      </c>
      <c r="C200" s="115">
        <v>185</v>
      </c>
      <c r="D200" s="122">
        <v>49552</v>
      </c>
      <c r="F200"/>
      <c r="G200"/>
      <c r="H200"/>
      <c r="I200"/>
    </row>
    <row r="201" spans="1:9" ht="15" thickBot="1">
      <c r="A201" s="113" t="s">
        <v>309</v>
      </c>
      <c r="B201" s="114">
        <v>1.4E-3</v>
      </c>
      <c r="C201" s="115">
        <v>787</v>
      </c>
      <c r="D201" s="122">
        <v>210935</v>
      </c>
      <c r="F201"/>
      <c r="G201"/>
      <c r="H201"/>
      <c r="I201"/>
    </row>
    <row r="202" spans="1:9" ht="15" thickBot="1">
      <c r="A202" s="113" t="s">
        <v>310</v>
      </c>
      <c r="B202" s="114">
        <v>1E-3</v>
      </c>
      <c r="C202" s="115">
        <v>548</v>
      </c>
      <c r="D202" s="122">
        <v>146844</v>
      </c>
      <c r="F202"/>
      <c r="G202"/>
      <c r="H202"/>
      <c r="I202"/>
    </row>
    <row r="203" spans="1:9" ht="15" thickBot="1">
      <c r="A203" s="113" t="s">
        <v>311</v>
      </c>
      <c r="B203" s="114">
        <v>3.0999999999999999E-3</v>
      </c>
      <c r="C203" s="116">
        <v>1712</v>
      </c>
      <c r="D203" s="122">
        <v>458568</v>
      </c>
      <c r="F203"/>
      <c r="G203"/>
      <c r="H203"/>
      <c r="I203"/>
    </row>
    <row r="204" spans="1:9" ht="15" thickBot="1">
      <c r="A204" s="113" t="s">
        <v>312</v>
      </c>
      <c r="B204" s="114">
        <v>1.1999999999999999E-3</v>
      </c>
      <c r="C204" s="115">
        <v>647</v>
      </c>
      <c r="D204" s="122">
        <v>173376</v>
      </c>
      <c r="F204"/>
      <c r="G204"/>
      <c r="H204"/>
      <c r="I204"/>
    </row>
    <row r="205" spans="1:9" ht="15" thickBot="1">
      <c r="A205" s="113" t="s">
        <v>313</v>
      </c>
      <c r="B205" s="114">
        <v>1.5E-3</v>
      </c>
      <c r="C205" s="115">
        <v>812</v>
      </c>
      <c r="D205" s="122">
        <v>217539</v>
      </c>
      <c r="F205"/>
      <c r="G205"/>
      <c r="H205"/>
      <c r="I205"/>
    </row>
    <row r="206" spans="1:9" ht="15" thickBot="1">
      <c r="A206" s="113" t="s">
        <v>314</v>
      </c>
      <c r="B206" s="114">
        <v>1.77E-2</v>
      </c>
      <c r="C206" s="116">
        <v>9862</v>
      </c>
      <c r="D206" s="122">
        <v>2642021</v>
      </c>
      <c r="F206"/>
      <c r="G206"/>
      <c r="H206"/>
      <c r="I206"/>
    </row>
    <row r="207" spans="1:9" ht="15" thickBot="1">
      <c r="A207" s="113" t="s">
        <v>315</v>
      </c>
      <c r="B207" s="114">
        <v>4.3E-3</v>
      </c>
      <c r="C207" s="116">
        <v>2398</v>
      </c>
      <c r="D207" s="122">
        <v>642322</v>
      </c>
      <c r="F207"/>
      <c r="G207"/>
      <c r="H207"/>
      <c r="I207"/>
    </row>
    <row r="208" spans="1:9" ht="15" thickBot="1">
      <c r="A208" s="113" t="s">
        <v>316</v>
      </c>
      <c r="B208" s="114">
        <v>4.1999999999999997E-3</v>
      </c>
      <c r="C208" s="116">
        <v>2352</v>
      </c>
      <c r="D208" s="122">
        <v>630054</v>
      </c>
      <c r="F208"/>
      <c r="G208"/>
      <c r="H208"/>
      <c r="I208"/>
    </row>
    <row r="209" spans="1:9" ht="15" thickBot="1">
      <c r="A209" s="113" t="s">
        <v>317</v>
      </c>
      <c r="B209" s="114">
        <v>4.0000000000000002E-4</v>
      </c>
      <c r="C209" s="115">
        <v>234</v>
      </c>
      <c r="D209" s="122">
        <v>62721</v>
      </c>
      <c r="F209"/>
      <c r="G209"/>
      <c r="H209"/>
      <c r="I209"/>
    </row>
    <row r="210" spans="1:9" ht="15" thickBot="1">
      <c r="A210" s="113" t="s">
        <v>318</v>
      </c>
      <c r="B210" s="114">
        <v>2E-3</v>
      </c>
      <c r="C210" s="116">
        <v>1131</v>
      </c>
      <c r="D210" s="122">
        <v>302937</v>
      </c>
      <c r="F210"/>
      <c r="G210"/>
      <c r="H210"/>
      <c r="I210"/>
    </row>
    <row r="211" spans="1:9" ht="15" thickBot="1">
      <c r="A211" s="113" t="s">
        <v>319</v>
      </c>
      <c r="B211" s="114">
        <v>2.7000000000000001E-3</v>
      </c>
      <c r="C211" s="116">
        <v>1490</v>
      </c>
      <c r="D211" s="122">
        <v>399093</v>
      </c>
      <c r="F211"/>
      <c r="G211"/>
      <c r="H211"/>
      <c r="I211"/>
    </row>
    <row r="212" spans="1:9" ht="15" thickBot="1">
      <c r="A212" s="113" t="s">
        <v>320</v>
      </c>
      <c r="B212" s="114">
        <v>1.1000000000000001E-3</v>
      </c>
      <c r="C212" s="115">
        <v>630</v>
      </c>
      <c r="D212" s="122">
        <v>168847</v>
      </c>
      <c r="F212"/>
      <c r="G212"/>
      <c r="H212"/>
      <c r="I212"/>
    </row>
    <row r="213" spans="1:9" ht="25.5" thickBot="1">
      <c r="A213" s="113" t="s">
        <v>321</v>
      </c>
      <c r="B213" s="114">
        <v>8.0000000000000004E-4</v>
      </c>
      <c r="C213" s="115">
        <v>424</v>
      </c>
      <c r="D213" s="122">
        <v>113698</v>
      </c>
      <c r="F213"/>
      <c r="G213"/>
      <c r="H213"/>
      <c r="I213"/>
    </row>
    <row r="214" spans="1:9" ht="15" thickBot="1">
      <c r="A214" s="113" t="s">
        <v>322</v>
      </c>
      <c r="B214" s="114">
        <v>1.4E-3</v>
      </c>
      <c r="C214" s="115">
        <v>784</v>
      </c>
      <c r="D214" s="122">
        <v>209912</v>
      </c>
      <c r="F214"/>
      <c r="G214"/>
      <c r="H214"/>
      <c r="I214"/>
    </row>
    <row r="215" spans="1:9" ht="15" thickBot="1">
      <c r="A215" s="113" t="s">
        <v>323</v>
      </c>
      <c r="B215" s="114">
        <v>5.0000000000000001E-4</v>
      </c>
      <c r="C215" s="115">
        <v>286</v>
      </c>
      <c r="D215" s="122">
        <v>76578</v>
      </c>
      <c r="F215"/>
      <c r="G215"/>
      <c r="H215"/>
      <c r="I215"/>
    </row>
    <row r="216" spans="1:9" ht="15" thickBot="1">
      <c r="A216" s="113" t="s">
        <v>324</v>
      </c>
      <c r="B216" s="114">
        <v>5.0000000000000001E-4</v>
      </c>
      <c r="C216" s="115">
        <v>293</v>
      </c>
      <c r="D216" s="122">
        <v>78630</v>
      </c>
      <c r="F216"/>
      <c r="G216"/>
      <c r="H216"/>
      <c r="I216"/>
    </row>
    <row r="217" spans="1:9" ht="15" thickBot="1">
      <c r="A217" s="113" t="s">
        <v>325</v>
      </c>
      <c r="B217" s="114">
        <v>1.5E-3</v>
      </c>
      <c r="C217" s="115">
        <v>832</v>
      </c>
      <c r="D217" s="122">
        <v>222958</v>
      </c>
      <c r="F217"/>
      <c r="G217"/>
      <c r="H217"/>
      <c r="I217"/>
    </row>
    <row r="218" spans="1:9" ht="15" thickBot="1">
      <c r="A218" s="113" t="s">
        <v>326</v>
      </c>
      <c r="B218" s="114">
        <v>4.7000000000000002E-3</v>
      </c>
      <c r="C218" s="116">
        <v>2589</v>
      </c>
      <c r="D218" s="122">
        <v>693498</v>
      </c>
      <c r="F218"/>
      <c r="G218"/>
      <c r="H218"/>
      <c r="I218"/>
    </row>
    <row r="219" spans="1:9" ht="15" thickBot="1">
      <c r="A219" s="113" t="s">
        <v>327</v>
      </c>
      <c r="B219" s="114">
        <v>1.5E-3</v>
      </c>
      <c r="C219" s="115">
        <v>856</v>
      </c>
      <c r="D219" s="122">
        <v>229200</v>
      </c>
      <c r="F219"/>
      <c r="G219"/>
      <c r="H219"/>
      <c r="I219"/>
    </row>
    <row r="220" spans="1:9" ht="15" thickBot="1">
      <c r="A220" s="113" t="s">
        <v>328</v>
      </c>
      <c r="B220" s="114">
        <v>2E-3</v>
      </c>
      <c r="C220" s="116">
        <v>1127</v>
      </c>
      <c r="D220" s="122">
        <v>301869</v>
      </c>
      <c r="F220"/>
      <c r="G220"/>
      <c r="H220"/>
      <c r="I220"/>
    </row>
    <row r="221" spans="1:9" ht="15" thickBot="1">
      <c r="A221" s="113" t="s">
        <v>108</v>
      </c>
      <c r="B221" s="114">
        <v>1E-3</v>
      </c>
      <c r="C221" s="115">
        <v>543</v>
      </c>
      <c r="D221" s="122">
        <v>145352</v>
      </c>
      <c r="F221"/>
      <c r="G221"/>
      <c r="H221"/>
      <c r="I221"/>
    </row>
    <row r="222" spans="1:9" ht="15" thickBot="1">
      <c r="A222" s="113" t="s">
        <v>111</v>
      </c>
      <c r="B222" s="114">
        <v>8.9999999999999998E-4</v>
      </c>
      <c r="C222" s="115">
        <v>503</v>
      </c>
      <c r="D222" s="122">
        <v>134687</v>
      </c>
      <c r="F222"/>
      <c r="G222"/>
      <c r="H222"/>
      <c r="I222"/>
    </row>
    <row r="223" spans="1:9" ht="15" thickBot="1">
      <c r="A223" s="113" t="s">
        <v>329</v>
      </c>
      <c r="B223" s="114">
        <v>1.2999999999999999E-3</v>
      </c>
      <c r="C223" s="115">
        <v>707</v>
      </c>
      <c r="D223" s="122">
        <v>189353</v>
      </c>
      <c r="F223"/>
      <c r="G223"/>
      <c r="H223"/>
      <c r="I223"/>
    </row>
    <row r="224" spans="1:9" ht="15" thickBot="1">
      <c r="A224" s="113" t="s">
        <v>330</v>
      </c>
      <c r="B224" s="114">
        <v>3.3E-3</v>
      </c>
      <c r="C224" s="116">
        <v>1823</v>
      </c>
      <c r="D224" s="122">
        <v>488385</v>
      </c>
      <c r="F224"/>
      <c r="G224"/>
      <c r="H224"/>
      <c r="I224"/>
    </row>
    <row r="225" spans="1:9" ht="15" thickBot="1">
      <c r="A225" s="113" t="s">
        <v>331</v>
      </c>
      <c r="B225" s="114">
        <v>2.0999999999999999E-3</v>
      </c>
      <c r="C225" s="116">
        <v>1166</v>
      </c>
      <c r="D225" s="122">
        <v>312311</v>
      </c>
      <c r="F225"/>
      <c r="G225"/>
      <c r="H225"/>
      <c r="I225"/>
    </row>
    <row r="226" spans="1:9" ht="15" thickBot="1">
      <c r="A226" s="113" t="s">
        <v>332</v>
      </c>
      <c r="B226" s="114">
        <v>2.9999999999999997E-4</v>
      </c>
      <c r="C226" s="115">
        <v>177</v>
      </c>
      <c r="D226" s="122">
        <v>47409</v>
      </c>
      <c r="F226"/>
      <c r="G226"/>
      <c r="H226"/>
      <c r="I226"/>
    </row>
    <row r="227" spans="1:9" ht="15" thickBot="1">
      <c r="A227" s="113" t="s">
        <v>333</v>
      </c>
      <c r="B227" s="114">
        <v>2.9999999999999997E-4</v>
      </c>
      <c r="C227" s="115">
        <v>183</v>
      </c>
      <c r="D227" s="122">
        <v>48901</v>
      </c>
      <c r="F227"/>
      <c r="G227"/>
      <c r="H227"/>
      <c r="I227"/>
    </row>
    <row r="228" spans="1:9" ht="15" thickBot="1">
      <c r="A228" s="113" t="s">
        <v>334</v>
      </c>
      <c r="B228" s="114">
        <v>2.2000000000000001E-3</v>
      </c>
      <c r="C228" s="116">
        <v>1206</v>
      </c>
      <c r="D228" s="122">
        <v>323023</v>
      </c>
      <c r="F228"/>
      <c r="G228"/>
      <c r="H228"/>
      <c r="I228"/>
    </row>
    <row r="229" spans="1:9" ht="15" thickBot="1">
      <c r="A229" s="113" t="s">
        <v>335</v>
      </c>
      <c r="B229" s="114">
        <v>6.1999999999999998E-3</v>
      </c>
      <c r="C229" s="116">
        <v>3443</v>
      </c>
      <c r="D229" s="122">
        <v>922441</v>
      </c>
      <c r="F229"/>
      <c r="G229"/>
      <c r="H229"/>
      <c r="I229"/>
    </row>
    <row r="230" spans="1:9" ht="15" thickBot="1">
      <c r="A230" s="113" t="s">
        <v>336</v>
      </c>
      <c r="B230" s="114">
        <v>3.0999999999999999E-3</v>
      </c>
      <c r="C230" s="116">
        <v>1733</v>
      </c>
      <c r="D230" s="122">
        <v>464317</v>
      </c>
      <c r="F230"/>
      <c r="G230"/>
      <c r="H230"/>
      <c r="I230"/>
    </row>
    <row r="231" spans="1:9" ht="15" thickBot="1">
      <c r="A231" s="113" t="s">
        <v>337</v>
      </c>
      <c r="B231" s="114">
        <v>5.0000000000000001E-4</v>
      </c>
      <c r="C231" s="115">
        <v>286</v>
      </c>
      <c r="D231" s="122">
        <v>76543</v>
      </c>
      <c r="F231"/>
      <c r="G231"/>
      <c r="H231"/>
      <c r="I231"/>
    </row>
    <row r="232" spans="1:9" ht="15" thickBot="1">
      <c r="A232" s="113" t="s">
        <v>338</v>
      </c>
      <c r="B232" s="114">
        <v>2.9999999999999997E-4</v>
      </c>
      <c r="C232" s="115">
        <v>194</v>
      </c>
      <c r="D232" s="122">
        <v>51874</v>
      </c>
      <c r="F232"/>
      <c r="G232"/>
      <c r="H232"/>
      <c r="I232"/>
    </row>
    <row r="233" spans="1:9" ht="15" thickBot="1">
      <c r="A233" s="113" t="s">
        <v>339</v>
      </c>
      <c r="B233" s="114">
        <v>2.3999999999999998E-3</v>
      </c>
      <c r="C233" s="116">
        <v>1315</v>
      </c>
      <c r="D233" s="122">
        <v>352229</v>
      </c>
      <c r="F233"/>
      <c r="G233"/>
      <c r="H233"/>
      <c r="I233"/>
    </row>
    <row r="234" spans="1:9" ht="15" thickBot="1">
      <c r="A234" s="113" t="s">
        <v>340</v>
      </c>
      <c r="B234" s="114">
        <v>1.2999999999999999E-3</v>
      </c>
      <c r="C234" s="115">
        <v>705</v>
      </c>
      <c r="D234" s="122">
        <v>188810</v>
      </c>
      <c r="F234"/>
      <c r="G234"/>
      <c r="H234"/>
      <c r="I234"/>
    </row>
    <row r="235" spans="1:9" ht="15" thickBot="1">
      <c r="A235" s="113" t="s">
        <v>341</v>
      </c>
      <c r="B235" s="114">
        <v>2.3999999999999998E-3</v>
      </c>
      <c r="C235" s="116">
        <v>1322</v>
      </c>
      <c r="D235" s="122">
        <v>354130</v>
      </c>
      <c r="F235"/>
      <c r="G235"/>
      <c r="H235"/>
      <c r="I235"/>
    </row>
    <row r="236" spans="1:9" ht="15" thickBot="1">
      <c r="A236" s="113" t="s">
        <v>342</v>
      </c>
      <c r="B236" s="114">
        <v>1.6999999999999999E-3</v>
      </c>
      <c r="C236" s="115">
        <v>935</v>
      </c>
      <c r="D236" s="122">
        <v>250384</v>
      </c>
      <c r="F236"/>
      <c r="G236"/>
      <c r="H236"/>
      <c r="I236"/>
    </row>
    <row r="237" spans="1:9" ht="15" thickBot="1">
      <c r="A237" s="113" t="s">
        <v>343</v>
      </c>
      <c r="B237" s="114">
        <v>8.9999999999999998E-4</v>
      </c>
      <c r="C237" s="115">
        <v>515</v>
      </c>
      <c r="D237" s="122">
        <v>137886</v>
      </c>
      <c r="F237"/>
      <c r="G237"/>
      <c r="H237"/>
      <c r="I237"/>
    </row>
    <row r="238" spans="1:9" ht="15" thickBot="1">
      <c r="A238" s="113" t="s">
        <v>344</v>
      </c>
      <c r="B238" s="114">
        <v>2.5000000000000001E-3</v>
      </c>
      <c r="C238" s="116">
        <v>1390</v>
      </c>
      <c r="D238" s="122">
        <v>372468</v>
      </c>
      <c r="F238"/>
      <c r="G238"/>
      <c r="H238"/>
      <c r="I238"/>
    </row>
    <row r="239" spans="1:9" ht="15" thickBot="1">
      <c r="A239" s="113" t="s">
        <v>345</v>
      </c>
      <c r="B239" s="114">
        <v>1E-3</v>
      </c>
      <c r="C239" s="115">
        <v>535</v>
      </c>
      <c r="D239" s="122">
        <v>143383</v>
      </c>
      <c r="F239"/>
      <c r="G239"/>
      <c r="H239"/>
      <c r="I239"/>
    </row>
    <row r="240" spans="1:9" ht="15" thickBot="1">
      <c r="A240" s="113" t="s">
        <v>115</v>
      </c>
      <c r="B240" s="114">
        <v>2.2000000000000001E-3</v>
      </c>
      <c r="C240" s="116">
        <v>1201</v>
      </c>
      <c r="D240" s="122">
        <v>321651</v>
      </c>
      <c r="F240"/>
      <c r="G240"/>
      <c r="H240"/>
      <c r="I240"/>
    </row>
    <row r="241" spans="1:9" ht="15" thickBot="1">
      <c r="A241" s="113" t="s">
        <v>346</v>
      </c>
      <c r="B241" s="114">
        <v>1E-3</v>
      </c>
      <c r="C241" s="115">
        <v>578</v>
      </c>
      <c r="D241" s="122">
        <v>154839</v>
      </c>
      <c r="F241"/>
      <c r="G241"/>
      <c r="H241"/>
      <c r="I241"/>
    </row>
    <row r="242" spans="1:9" ht="15" thickBot="1">
      <c r="A242" s="113" t="s">
        <v>347</v>
      </c>
      <c r="B242" s="114">
        <v>2.5000000000000001E-3</v>
      </c>
      <c r="C242" s="116">
        <v>1384</v>
      </c>
      <c r="D242" s="122">
        <v>370712</v>
      </c>
      <c r="F242"/>
      <c r="G242"/>
      <c r="H242"/>
      <c r="I242"/>
    </row>
    <row r="243" spans="1:9" ht="15" thickBot="1">
      <c r="A243" s="113" t="s">
        <v>348</v>
      </c>
      <c r="B243" s="114">
        <v>1E-4</v>
      </c>
      <c r="C243" s="115">
        <v>80</v>
      </c>
      <c r="D243" s="122">
        <v>21555</v>
      </c>
      <c r="F243"/>
      <c r="G243"/>
      <c r="H243"/>
      <c r="I243"/>
    </row>
    <row r="244" spans="1:9" ht="15" thickBot="1">
      <c r="A244" s="113" t="s">
        <v>349</v>
      </c>
      <c r="B244" s="114">
        <v>5.0000000000000001E-4</v>
      </c>
      <c r="C244" s="115">
        <v>269</v>
      </c>
      <c r="D244" s="122">
        <v>72024</v>
      </c>
      <c r="F244"/>
      <c r="G244"/>
      <c r="H244"/>
      <c r="I244"/>
    </row>
    <row r="245" spans="1:9" ht="15" thickBot="1">
      <c r="A245" s="113" t="s">
        <v>350</v>
      </c>
      <c r="B245" s="114">
        <v>3.7000000000000002E-3</v>
      </c>
      <c r="C245" s="116">
        <v>2063</v>
      </c>
      <c r="D245" s="122">
        <v>552612</v>
      </c>
      <c r="F245"/>
      <c r="G245"/>
      <c r="H245"/>
      <c r="I245"/>
    </row>
    <row r="246" spans="1:9" ht="15" thickBot="1">
      <c r="A246" s="113" t="s">
        <v>351</v>
      </c>
      <c r="B246" s="114">
        <v>8.9999999999999998E-4</v>
      </c>
      <c r="C246" s="115">
        <v>482</v>
      </c>
      <c r="D246" s="122">
        <v>129172</v>
      </c>
      <c r="F246"/>
      <c r="G246"/>
      <c r="H246"/>
      <c r="I246"/>
    </row>
    <row r="247" spans="1:9" ht="15" thickBot="1">
      <c r="A247" s="113" t="s">
        <v>352</v>
      </c>
      <c r="B247" s="114">
        <v>1.9E-3</v>
      </c>
      <c r="C247" s="116">
        <v>1063</v>
      </c>
      <c r="D247" s="122">
        <v>284714</v>
      </c>
      <c r="F247"/>
      <c r="G247"/>
      <c r="H247"/>
      <c r="I247"/>
    </row>
    <row r="248" spans="1:9" ht="15" thickBot="1">
      <c r="A248" s="113" t="s">
        <v>353</v>
      </c>
      <c r="B248" s="114">
        <v>1.8E-3</v>
      </c>
      <c r="C248" s="116">
        <v>1003</v>
      </c>
      <c r="D248" s="122">
        <v>268580</v>
      </c>
      <c r="F248"/>
      <c r="G248"/>
      <c r="H248"/>
      <c r="I248"/>
    </row>
    <row r="249" spans="1:9" ht="15" thickBot="1">
      <c r="A249" s="113" t="s">
        <v>1207</v>
      </c>
      <c r="B249" s="114">
        <v>2.5000000000000001E-3</v>
      </c>
      <c r="C249" s="116">
        <v>1379</v>
      </c>
      <c r="D249" s="122">
        <v>369424</v>
      </c>
      <c r="F249"/>
      <c r="G249"/>
      <c r="H249"/>
      <c r="I249"/>
    </row>
    <row r="250" spans="1:9" ht="15" thickBot="1">
      <c r="A250" s="113" t="s">
        <v>355</v>
      </c>
      <c r="B250" s="114">
        <v>1.4E-3</v>
      </c>
      <c r="C250" s="115">
        <v>789</v>
      </c>
      <c r="D250" s="122">
        <v>211290</v>
      </c>
      <c r="F250"/>
      <c r="G250"/>
      <c r="H250"/>
      <c r="I250"/>
    </row>
    <row r="251" spans="1:9" ht="15" thickBot="1">
      <c r="A251" s="113" t="s">
        <v>356</v>
      </c>
      <c r="B251" s="114">
        <v>5.4000000000000003E-3</v>
      </c>
      <c r="C251" s="116">
        <v>2999</v>
      </c>
      <c r="D251" s="122">
        <v>803527</v>
      </c>
      <c r="F251"/>
      <c r="G251"/>
      <c r="H251"/>
      <c r="I251"/>
    </row>
    <row r="252" spans="1:9" ht="15" thickBot="1">
      <c r="A252" s="113" t="s">
        <v>357</v>
      </c>
      <c r="B252" s="114">
        <v>4.7999999999999996E-3</v>
      </c>
      <c r="C252" s="116">
        <v>2684</v>
      </c>
      <c r="D252" s="122">
        <v>718979</v>
      </c>
      <c r="F252"/>
      <c r="G252"/>
      <c r="H252"/>
      <c r="I252"/>
    </row>
    <row r="253" spans="1:9" ht="15" thickBot="1">
      <c r="A253" s="113" t="s">
        <v>358</v>
      </c>
      <c r="B253" s="114">
        <v>5.3400000000000003E-2</v>
      </c>
      <c r="C253" s="116">
        <v>29702</v>
      </c>
      <c r="D253" s="122">
        <v>7957522</v>
      </c>
      <c r="F253"/>
      <c r="G253"/>
      <c r="H253"/>
      <c r="I253"/>
    </row>
    <row r="254" spans="1:9" ht="15" thickBot="1">
      <c r="A254" s="113" t="s">
        <v>359</v>
      </c>
      <c r="B254" s="114">
        <v>0</v>
      </c>
      <c r="C254" s="115">
        <v>24</v>
      </c>
      <c r="D254" s="122">
        <v>6396</v>
      </c>
      <c r="F254"/>
      <c r="G254"/>
      <c r="H254"/>
      <c r="I254"/>
    </row>
    <row r="255" spans="1:9" ht="15" thickBot="1">
      <c r="A255" s="113" t="s">
        <v>360</v>
      </c>
      <c r="B255" s="114">
        <v>1.6999999999999999E-3</v>
      </c>
      <c r="C255" s="115">
        <v>966</v>
      </c>
      <c r="D255" s="122">
        <v>258697</v>
      </c>
      <c r="F255"/>
      <c r="G255"/>
      <c r="H255"/>
      <c r="I255"/>
    </row>
    <row r="256" spans="1:9" ht="15" thickBot="1">
      <c r="A256" s="113" t="s">
        <v>361</v>
      </c>
      <c r="B256" s="114">
        <v>2E-3</v>
      </c>
      <c r="C256" s="116">
        <v>1134</v>
      </c>
      <c r="D256" s="122">
        <v>303704</v>
      </c>
      <c r="F256"/>
      <c r="G256"/>
      <c r="H256"/>
      <c r="I256"/>
    </row>
    <row r="257" spans="1:9" ht="15" thickBot="1">
      <c r="A257" s="113" t="s">
        <v>362</v>
      </c>
      <c r="B257" s="114">
        <v>2.9999999999999997E-4</v>
      </c>
      <c r="C257" s="115">
        <v>151</v>
      </c>
      <c r="D257" s="122">
        <v>40338</v>
      </c>
      <c r="F257"/>
      <c r="G257"/>
      <c r="H257"/>
      <c r="I257"/>
    </row>
    <row r="258" spans="1:9" ht="15" thickBot="1">
      <c r="A258" s="113" t="s">
        <v>363</v>
      </c>
      <c r="B258" s="114">
        <v>3.5999999999999999E-3</v>
      </c>
      <c r="C258" s="116">
        <v>2013</v>
      </c>
      <c r="D258" s="122">
        <v>539208</v>
      </c>
      <c r="F258"/>
      <c r="G258"/>
      <c r="H258"/>
      <c r="I258"/>
    </row>
    <row r="259" spans="1:9" ht="15" thickBot="1">
      <c r="A259" s="113" t="s">
        <v>364</v>
      </c>
      <c r="B259" s="114">
        <v>1E-4</v>
      </c>
      <c r="C259" s="115">
        <v>45</v>
      </c>
      <c r="D259" s="122">
        <v>12057</v>
      </c>
      <c r="F259"/>
      <c r="G259"/>
      <c r="H259"/>
      <c r="I259"/>
    </row>
    <row r="260" spans="1:9" ht="15" thickBot="1">
      <c r="A260" s="113" t="s">
        <v>365</v>
      </c>
      <c r="B260" s="114">
        <v>2.2000000000000001E-3</v>
      </c>
      <c r="C260" s="116">
        <v>1221</v>
      </c>
      <c r="D260" s="122">
        <v>327065</v>
      </c>
      <c r="F260"/>
      <c r="G260"/>
      <c r="H260"/>
      <c r="I260"/>
    </row>
    <row r="261" spans="1:9" ht="15" thickBot="1">
      <c r="A261" s="113" t="s">
        <v>366</v>
      </c>
      <c r="B261" s="114">
        <v>3.4099999999999998E-2</v>
      </c>
      <c r="C261" s="116">
        <v>18940</v>
      </c>
      <c r="D261" s="122">
        <v>5074168</v>
      </c>
      <c r="F261"/>
      <c r="G261"/>
      <c r="H261"/>
      <c r="I261"/>
    </row>
    <row r="262" spans="1:9" ht="15" thickBot="1">
      <c r="A262" s="124" t="s">
        <v>1547</v>
      </c>
      <c r="B262" s="114">
        <v>1.06E-2</v>
      </c>
      <c r="C262" s="116">
        <v>5888</v>
      </c>
      <c r="D262" s="122">
        <v>1577459</v>
      </c>
      <c r="F262"/>
      <c r="G262"/>
      <c r="H262"/>
      <c r="I262"/>
    </row>
    <row r="263" spans="1:9" ht="15" thickBot="1">
      <c r="A263" s="113" t="s">
        <v>368</v>
      </c>
      <c r="B263" s="114">
        <v>6.9999999999999999E-4</v>
      </c>
      <c r="C263" s="115">
        <v>363</v>
      </c>
      <c r="D263" s="122">
        <v>97290</v>
      </c>
      <c r="F263"/>
      <c r="G263"/>
      <c r="H263"/>
      <c r="I263"/>
    </row>
    <row r="264" spans="1:9" ht="15" thickBot="1">
      <c r="A264" s="113" t="s">
        <v>1576</v>
      </c>
      <c r="B264" s="114">
        <v>5.0000000000000001E-4</v>
      </c>
      <c r="C264" s="115">
        <v>292</v>
      </c>
      <c r="D264" s="122">
        <v>78135</v>
      </c>
      <c r="F264"/>
      <c r="G264"/>
      <c r="H264"/>
      <c r="I264"/>
    </row>
    <row r="265" spans="1:9" ht="15" thickBot="1">
      <c r="A265" s="113" t="s">
        <v>369</v>
      </c>
      <c r="B265" s="114">
        <v>1E-3</v>
      </c>
      <c r="C265" s="115">
        <v>579</v>
      </c>
      <c r="D265" s="122">
        <v>155191</v>
      </c>
      <c r="F265"/>
      <c r="G265"/>
      <c r="H265"/>
      <c r="I265"/>
    </row>
    <row r="266" spans="1:9" ht="15" thickBot="1">
      <c r="A266" s="113" t="s">
        <v>370</v>
      </c>
      <c r="B266" s="114">
        <v>7.4000000000000003E-3</v>
      </c>
      <c r="C266" s="116">
        <v>4091</v>
      </c>
      <c r="D266" s="122">
        <v>1096007</v>
      </c>
      <c r="F266"/>
      <c r="G266"/>
      <c r="H266"/>
      <c r="I266"/>
    </row>
    <row r="267" spans="1:9" ht="15" thickBot="1">
      <c r="A267" s="113" t="s">
        <v>371</v>
      </c>
      <c r="B267" s="114">
        <v>5.9999999999999995E-4</v>
      </c>
      <c r="C267" s="115">
        <v>341</v>
      </c>
      <c r="D267" s="122">
        <v>91483</v>
      </c>
      <c r="F267"/>
      <c r="G267"/>
      <c r="H267"/>
      <c r="I267"/>
    </row>
    <row r="268" spans="1:9" ht="15" thickBot="1">
      <c r="A268" s="113" t="s">
        <v>372</v>
      </c>
      <c r="B268" s="114">
        <v>1.6000000000000001E-3</v>
      </c>
      <c r="C268" s="115">
        <v>869</v>
      </c>
      <c r="D268" s="122">
        <v>232832</v>
      </c>
      <c r="F268"/>
      <c r="G268"/>
      <c r="H268"/>
      <c r="I268"/>
    </row>
    <row r="269" spans="1:9" ht="15" thickBot="1">
      <c r="A269" s="113" t="s">
        <v>373</v>
      </c>
      <c r="B269" s="114">
        <v>5.0000000000000001E-3</v>
      </c>
      <c r="C269" s="116">
        <v>2798</v>
      </c>
      <c r="D269" s="122">
        <v>749524</v>
      </c>
      <c r="F269"/>
      <c r="G269"/>
      <c r="H269"/>
      <c r="I269"/>
    </row>
    <row r="270" spans="1:9" ht="15" thickBot="1">
      <c r="A270" s="113" t="s">
        <v>374</v>
      </c>
      <c r="B270" s="114">
        <v>1.6000000000000001E-3</v>
      </c>
      <c r="C270" s="115">
        <v>916</v>
      </c>
      <c r="D270" s="122">
        <v>245487</v>
      </c>
      <c r="F270"/>
      <c r="G270"/>
      <c r="H270"/>
      <c r="I270"/>
    </row>
    <row r="271" spans="1:9" ht="15" thickBot="1">
      <c r="A271" s="113" t="s">
        <v>375</v>
      </c>
      <c r="B271" s="114">
        <v>1E-3</v>
      </c>
      <c r="C271" s="115">
        <v>532</v>
      </c>
      <c r="D271" s="122">
        <v>142429</v>
      </c>
      <c r="F271"/>
      <c r="G271"/>
      <c r="H271"/>
      <c r="I271"/>
    </row>
    <row r="272" spans="1:9" ht="15" thickBot="1">
      <c r="A272" s="113" t="s">
        <v>376</v>
      </c>
      <c r="B272" s="114">
        <v>5.9999999999999995E-4</v>
      </c>
      <c r="C272" s="115">
        <v>356</v>
      </c>
      <c r="D272" s="122">
        <v>95280</v>
      </c>
      <c r="F272"/>
      <c r="G272"/>
      <c r="H272"/>
      <c r="I272"/>
    </row>
    <row r="273" spans="1:9" ht="15" thickBot="1">
      <c r="A273" s="113" t="s">
        <v>377</v>
      </c>
      <c r="B273" s="114">
        <v>3.0999999999999999E-3</v>
      </c>
      <c r="C273" s="116">
        <v>1715</v>
      </c>
      <c r="D273" s="122">
        <v>459370</v>
      </c>
      <c r="F273"/>
      <c r="G273"/>
      <c r="H273"/>
      <c r="I273"/>
    </row>
    <row r="274" spans="1:9" ht="15" thickBot="1">
      <c r="A274" s="113" t="s">
        <v>117</v>
      </c>
      <c r="B274" s="114">
        <v>5.9999999999999995E-4</v>
      </c>
      <c r="C274" s="115">
        <v>320</v>
      </c>
      <c r="D274" s="122">
        <v>85864</v>
      </c>
      <c r="F274"/>
      <c r="G274"/>
      <c r="H274"/>
      <c r="I274"/>
    </row>
    <row r="275" spans="1:9" ht="15" thickBot="1">
      <c r="A275" s="113" t="s">
        <v>378</v>
      </c>
      <c r="B275" s="114">
        <v>1.2999999999999999E-3</v>
      </c>
      <c r="C275" s="115">
        <v>697</v>
      </c>
      <c r="D275" s="122">
        <v>186696</v>
      </c>
      <c r="F275"/>
      <c r="G275"/>
      <c r="H275"/>
      <c r="I275"/>
    </row>
    <row r="276" spans="1:9" ht="15" thickBot="1">
      <c r="A276" s="113" t="s">
        <v>379</v>
      </c>
      <c r="B276" s="114">
        <v>1.5E-3</v>
      </c>
      <c r="C276" s="115">
        <v>811</v>
      </c>
      <c r="D276" s="122">
        <v>217355</v>
      </c>
      <c r="F276"/>
      <c r="G276"/>
      <c r="H276"/>
      <c r="I276"/>
    </row>
    <row r="277" spans="1:9" ht="15" thickBot="1">
      <c r="A277" s="113" t="s">
        <v>119</v>
      </c>
      <c r="B277" s="114">
        <v>3.5000000000000001E-3</v>
      </c>
      <c r="C277" s="116">
        <v>1925</v>
      </c>
      <c r="D277" s="122">
        <v>515738</v>
      </c>
      <c r="F277"/>
      <c r="G277"/>
      <c r="H277"/>
      <c r="I277"/>
    </row>
    <row r="278" spans="1:9" ht="15" thickBot="1">
      <c r="A278" s="113" t="s">
        <v>1292</v>
      </c>
      <c r="B278" s="114">
        <v>1.4E-3</v>
      </c>
      <c r="C278" s="115">
        <v>751</v>
      </c>
      <c r="D278" s="122">
        <v>201278</v>
      </c>
      <c r="F278"/>
      <c r="G278"/>
      <c r="H278"/>
      <c r="I278"/>
    </row>
    <row r="279" spans="1:9" ht="15" thickBot="1">
      <c r="A279" s="113" t="s">
        <v>381</v>
      </c>
      <c r="B279" s="114">
        <v>2E-3</v>
      </c>
      <c r="C279" s="116">
        <v>1097</v>
      </c>
      <c r="D279" s="122">
        <v>293962</v>
      </c>
      <c r="F279"/>
      <c r="G279"/>
      <c r="H279"/>
      <c r="I279"/>
    </row>
    <row r="280" spans="1:9" ht="15" thickBot="1">
      <c r="A280" s="113" t="s">
        <v>382</v>
      </c>
      <c r="B280" s="114">
        <v>7.1000000000000004E-3</v>
      </c>
      <c r="C280" s="116">
        <v>3956</v>
      </c>
      <c r="D280" s="122">
        <v>1059773</v>
      </c>
      <c r="F280"/>
      <c r="G280"/>
      <c r="H280"/>
      <c r="I280"/>
    </row>
    <row r="281" spans="1:9" ht="15" thickBot="1">
      <c r="A281" s="113" t="s">
        <v>383</v>
      </c>
      <c r="B281" s="114">
        <v>3.2000000000000002E-3</v>
      </c>
      <c r="C281" s="116">
        <v>1765</v>
      </c>
      <c r="D281" s="122">
        <v>472971</v>
      </c>
      <c r="F281"/>
      <c r="G281"/>
      <c r="H281"/>
      <c r="I281"/>
    </row>
    <row r="282" spans="1:9" ht="15" thickBot="1">
      <c r="A282" s="113" t="s">
        <v>384</v>
      </c>
      <c r="B282" s="114">
        <v>2.0000000000000001E-4</v>
      </c>
      <c r="C282" s="115">
        <v>137</v>
      </c>
      <c r="D282" s="122">
        <v>36571</v>
      </c>
      <c r="F282"/>
      <c r="G282"/>
      <c r="H282"/>
      <c r="I282"/>
    </row>
    <row r="283" spans="1:9" ht="15" thickBot="1">
      <c r="A283" s="113" t="s">
        <v>385</v>
      </c>
      <c r="B283" s="114">
        <v>5.9999999999999995E-4</v>
      </c>
      <c r="C283" s="115">
        <v>337</v>
      </c>
      <c r="D283" s="122">
        <v>90316</v>
      </c>
      <c r="F283"/>
      <c r="G283"/>
      <c r="H283"/>
      <c r="I283"/>
    </row>
    <row r="284" spans="1:9" ht="15" thickBot="1">
      <c r="A284" s="113" t="s">
        <v>386</v>
      </c>
      <c r="B284" s="114">
        <v>1E-3</v>
      </c>
      <c r="C284" s="115">
        <v>575</v>
      </c>
      <c r="D284" s="122">
        <v>154057</v>
      </c>
      <c r="F284"/>
      <c r="G284"/>
      <c r="H284"/>
      <c r="I284"/>
    </row>
    <row r="285" spans="1:9" ht="15" thickBot="1">
      <c r="A285" s="113" t="s">
        <v>387</v>
      </c>
      <c r="B285" s="114">
        <v>1.2999999999999999E-3</v>
      </c>
      <c r="C285" s="115">
        <v>702</v>
      </c>
      <c r="D285" s="122">
        <v>188027</v>
      </c>
      <c r="F285"/>
      <c r="G285"/>
      <c r="H285"/>
      <c r="I285"/>
    </row>
    <row r="286" spans="1:9" ht="15" thickBot="1">
      <c r="A286" s="113" t="s">
        <v>388</v>
      </c>
      <c r="B286" s="114">
        <v>2.5999999999999999E-3</v>
      </c>
      <c r="C286" s="116">
        <v>1462</v>
      </c>
      <c r="D286" s="122">
        <v>391583</v>
      </c>
      <c r="F286"/>
      <c r="G286"/>
      <c r="H286"/>
      <c r="I286"/>
    </row>
    <row r="287" spans="1:9" ht="15" thickBot="1">
      <c r="A287" s="113" t="s">
        <v>389</v>
      </c>
      <c r="B287" s="114">
        <v>1.55E-2</v>
      </c>
      <c r="C287" s="116">
        <v>8615</v>
      </c>
      <c r="D287" s="122">
        <v>2307986</v>
      </c>
      <c r="F287"/>
      <c r="G287"/>
      <c r="H287"/>
      <c r="I287"/>
    </row>
    <row r="288" spans="1:9" ht="15" thickBot="1">
      <c r="A288" s="113" t="s">
        <v>390</v>
      </c>
      <c r="B288" s="114">
        <v>8.9999999999999998E-4</v>
      </c>
      <c r="C288" s="115">
        <v>528</v>
      </c>
      <c r="D288" s="122">
        <v>141499</v>
      </c>
      <c r="F288"/>
      <c r="G288"/>
      <c r="H288"/>
      <c r="I288"/>
    </row>
    <row r="289" spans="1:9" ht="15" thickBot="1">
      <c r="A289" s="113" t="s">
        <v>391</v>
      </c>
      <c r="B289" s="114">
        <v>2.3999999999999998E-3</v>
      </c>
      <c r="C289" s="116">
        <v>1353</v>
      </c>
      <c r="D289" s="122">
        <v>362527</v>
      </c>
      <c r="F289"/>
      <c r="G289"/>
      <c r="H289"/>
      <c r="I289"/>
    </row>
    <row r="290" spans="1:9" ht="15" thickBot="1">
      <c r="A290" s="113" t="s">
        <v>392</v>
      </c>
      <c r="B290" s="114">
        <v>1.5E-3</v>
      </c>
      <c r="C290" s="115">
        <v>852</v>
      </c>
      <c r="D290" s="122">
        <v>228246</v>
      </c>
      <c r="F290"/>
      <c r="G290"/>
      <c r="H290"/>
      <c r="I290"/>
    </row>
    <row r="291" spans="1:9" ht="15" thickBot="1">
      <c r="A291" s="113" t="s">
        <v>393</v>
      </c>
      <c r="B291" s="114">
        <v>1.6999999999999999E-3</v>
      </c>
      <c r="C291" s="115">
        <v>934</v>
      </c>
      <c r="D291" s="122">
        <v>250195</v>
      </c>
      <c r="F291"/>
      <c r="G291"/>
      <c r="H291"/>
      <c r="I291"/>
    </row>
    <row r="292" spans="1:9" ht="15" thickBot="1">
      <c r="A292" s="113" t="s">
        <v>1577</v>
      </c>
      <c r="B292" s="114">
        <v>2.3E-3</v>
      </c>
      <c r="C292" s="116">
        <v>1303</v>
      </c>
      <c r="D292" s="122">
        <v>349010</v>
      </c>
      <c r="F292"/>
      <c r="G292"/>
      <c r="H292"/>
      <c r="I292"/>
    </row>
    <row r="293" spans="1:9" ht="15" thickBot="1">
      <c r="A293" s="113" t="s">
        <v>394</v>
      </c>
      <c r="B293" s="114">
        <v>2.9999999999999997E-4</v>
      </c>
      <c r="C293" s="115">
        <v>174</v>
      </c>
      <c r="D293" s="122">
        <v>46501</v>
      </c>
      <c r="F293"/>
      <c r="G293"/>
      <c r="H293"/>
      <c r="I293"/>
    </row>
    <row r="294" spans="1:9" ht="15" thickBot="1">
      <c r="A294" s="113" t="s">
        <v>395</v>
      </c>
      <c r="B294" s="114">
        <v>1E-3</v>
      </c>
      <c r="C294" s="115">
        <v>566</v>
      </c>
      <c r="D294" s="122">
        <v>151618</v>
      </c>
      <c r="F294"/>
      <c r="G294"/>
      <c r="H294"/>
      <c r="I294"/>
    </row>
    <row r="295" spans="1:9" ht="15" thickBot="1">
      <c r="A295" s="113" t="s">
        <v>396</v>
      </c>
      <c r="B295" s="114">
        <v>6.9999999999999999E-4</v>
      </c>
      <c r="C295" s="115">
        <v>365</v>
      </c>
      <c r="D295" s="122">
        <v>97720</v>
      </c>
      <c r="F295"/>
      <c r="G295"/>
      <c r="H295"/>
      <c r="I295"/>
    </row>
    <row r="296" spans="1:9" ht="15" thickBot="1">
      <c r="A296" s="113" t="s">
        <v>121</v>
      </c>
      <c r="B296" s="114">
        <v>1.6799999999999999E-2</v>
      </c>
      <c r="C296" s="116">
        <v>9348</v>
      </c>
      <c r="D296" s="122">
        <v>2504509</v>
      </c>
      <c r="F296"/>
      <c r="G296"/>
      <c r="H296"/>
      <c r="I296"/>
    </row>
    <row r="297" spans="1:9" ht="15" thickBot="1">
      <c r="A297" s="113" t="s">
        <v>397</v>
      </c>
      <c r="B297" s="114">
        <v>1.8E-3</v>
      </c>
      <c r="C297" s="115">
        <v>993</v>
      </c>
      <c r="D297" s="122">
        <v>266012</v>
      </c>
      <c r="F297"/>
      <c r="G297"/>
      <c r="H297"/>
      <c r="I297"/>
    </row>
    <row r="298" spans="1:9" ht="15" thickBot="1">
      <c r="A298" s="113" t="s">
        <v>398</v>
      </c>
      <c r="B298" s="114">
        <v>1E-3</v>
      </c>
      <c r="C298" s="115">
        <v>532</v>
      </c>
      <c r="D298" s="122">
        <v>142467</v>
      </c>
      <c r="F298"/>
      <c r="G298"/>
      <c r="H298"/>
      <c r="I298"/>
    </row>
    <row r="299" spans="1:9" ht="15" thickBot="1">
      <c r="A299" s="113" t="s">
        <v>399</v>
      </c>
      <c r="B299" s="114">
        <v>1.1000000000000001E-3</v>
      </c>
      <c r="C299" s="115">
        <v>600</v>
      </c>
      <c r="D299" s="122">
        <v>160740</v>
      </c>
      <c r="F299"/>
      <c r="G299"/>
      <c r="H299"/>
      <c r="I299"/>
    </row>
    <row r="300" spans="1:9" ht="15" thickBot="1">
      <c r="A300" s="113" t="s">
        <v>400</v>
      </c>
      <c r="B300" s="114">
        <v>2.2000000000000001E-3</v>
      </c>
      <c r="C300" s="116">
        <v>1214</v>
      </c>
      <c r="D300" s="122">
        <v>325252</v>
      </c>
      <c r="F300"/>
      <c r="G300"/>
      <c r="H300"/>
      <c r="I300"/>
    </row>
    <row r="301" spans="1:9" ht="15" thickBot="1">
      <c r="A301" s="113" t="s">
        <v>401</v>
      </c>
      <c r="B301" s="114">
        <v>2.8E-3</v>
      </c>
      <c r="C301" s="116">
        <v>1560</v>
      </c>
      <c r="D301" s="122">
        <v>418025</v>
      </c>
      <c r="F301"/>
      <c r="G301"/>
      <c r="H301"/>
      <c r="I301"/>
    </row>
    <row r="302" spans="1:9" ht="15" thickBot="1">
      <c r="A302" s="113" t="s">
        <v>402</v>
      </c>
      <c r="B302" s="114">
        <v>2.5999999999999999E-3</v>
      </c>
      <c r="C302" s="116">
        <v>1452</v>
      </c>
      <c r="D302" s="122">
        <v>389022</v>
      </c>
      <c r="F302"/>
      <c r="G302"/>
      <c r="H302"/>
      <c r="I302"/>
    </row>
    <row r="303" spans="1:9" ht="15" thickBot="1">
      <c r="A303" s="113" t="s">
        <v>403</v>
      </c>
      <c r="B303" s="114">
        <v>8.0000000000000004E-4</v>
      </c>
      <c r="C303" s="115">
        <v>423</v>
      </c>
      <c r="D303" s="122">
        <v>113231</v>
      </c>
      <c r="F303"/>
      <c r="G303"/>
      <c r="H303"/>
      <c r="I303"/>
    </row>
    <row r="304" spans="1:9" ht="15" thickBot="1">
      <c r="A304" s="113" t="s">
        <v>404</v>
      </c>
      <c r="B304" s="114">
        <v>1.8E-3</v>
      </c>
      <c r="C304" s="116">
        <v>1015</v>
      </c>
      <c r="D304" s="122">
        <v>271810</v>
      </c>
      <c r="F304"/>
      <c r="G304"/>
      <c r="H304"/>
      <c r="I304"/>
    </row>
    <row r="305" spans="1:9" ht="15" thickBot="1">
      <c r="A305" s="113" t="s">
        <v>405</v>
      </c>
      <c r="B305" s="114">
        <v>2.8E-3</v>
      </c>
      <c r="C305" s="116">
        <v>1539</v>
      </c>
      <c r="D305" s="122">
        <v>412267</v>
      </c>
      <c r="F305"/>
      <c r="G305"/>
      <c r="H305"/>
      <c r="I305"/>
    </row>
    <row r="306" spans="1:9" ht="15" thickBot="1">
      <c r="A306" s="113" t="s">
        <v>406</v>
      </c>
      <c r="B306" s="114">
        <v>8.0999999999999996E-3</v>
      </c>
      <c r="C306" s="116">
        <v>4479</v>
      </c>
      <c r="D306" s="122">
        <v>1199841</v>
      </c>
      <c r="F306"/>
      <c r="G306"/>
      <c r="H306"/>
      <c r="I306"/>
    </row>
    <row r="307" spans="1:9" ht="15" thickBot="1">
      <c r="A307" s="113" t="s">
        <v>407</v>
      </c>
      <c r="B307" s="114">
        <v>3.0000000000000001E-3</v>
      </c>
      <c r="C307" s="116">
        <v>1666</v>
      </c>
      <c r="D307" s="122">
        <v>446301</v>
      </c>
      <c r="F307"/>
      <c r="G307"/>
      <c r="H307"/>
      <c r="I307"/>
    </row>
    <row r="308" spans="1:9" ht="15" thickBot="1">
      <c r="A308" s="113" t="s">
        <v>408</v>
      </c>
      <c r="B308" s="114">
        <v>2.3E-3</v>
      </c>
      <c r="C308" s="116">
        <v>1288</v>
      </c>
      <c r="D308" s="122">
        <v>345183</v>
      </c>
      <c r="F308"/>
      <c r="G308"/>
      <c r="H308"/>
      <c r="I308"/>
    </row>
    <row r="309" spans="1:9" ht="15" thickBot="1">
      <c r="A309" s="113" t="s">
        <v>409</v>
      </c>
      <c r="B309" s="114">
        <v>3.0000000000000001E-3</v>
      </c>
      <c r="C309" s="116">
        <v>1657</v>
      </c>
      <c r="D309" s="122">
        <v>444028</v>
      </c>
      <c r="F309"/>
      <c r="G309"/>
      <c r="H309"/>
      <c r="I309"/>
    </row>
    <row r="310" spans="1:9" ht="15" thickBot="1">
      <c r="A310" s="113" t="s">
        <v>410</v>
      </c>
      <c r="B310" s="114">
        <v>1E-4</v>
      </c>
      <c r="C310" s="115">
        <v>49</v>
      </c>
      <c r="D310" s="122">
        <v>13237</v>
      </c>
      <c r="F310"/>
      <c r="G310"/>
      <c r="H310"/>
      <c r="I310"/>
    </row>
    <row r="311" spans="1:9" ht="15" thickBot="1">
      <c r="A311" s="113" t="s">
        <v>411</v>
      </c>
      <c r="B311" s="114">
        <v>3.0999999999999999E-3</v>
      </c>
      <c r="C311" s="116">
        <v>1739</v>
      </c>
      <c r="D311" s="122">
        <v>465958</v>
      </c>
      <c r="F311"/>
      <c r="G311"/>
      <c r="H311"/>
      <c r="I311"/>
    </row>
    <row r="312" spans="1:9" ht="15" thickBot="1">
      <c r="A312" s="113" t="s">
        <v>412</v>
      </c>
      <c r="B312" s="114">
        <v>6.9999999999999999E-4</v>
      </c>
      <c r="C312" s="115">
        <v>414</v>
      </c>
      <c r="D312" s="122">
        <v>111010</v>
      </c>
      <c r="F312"/>
      <c r="G312"/>
      <c r="H312"/>
      <c r="I312"/>
    </row>
    <row r="313" spans="1:9" ht="15" thickBot="1">
      <c r="A313" s="113" t="s">
        <v>414</v>
      </c>
      <c r="B313" s="114">
        <v>6.9999999999999999E-4</v>
      </c>
      <c r="C313" s="115">
        <v>369</v>
      </c>
      <c r="D313" s="122">
        <v>98751</v>
      </c>
      <c r="F313"/>
      <c r="G313"/>
      <c r="H313"/>
      <c r="I313"/>
    </row>
    <row r="314" spans="1:9" ht="15" thickBot="1">
      <c r="A314" s="113" t="s">
        <v>415</v>
      </c>
      <c r="B314" s="114">
        <v>1.1999999999999999E-3</v>
      </c>
      <c r="C314" s="115">
        <v>655</v>
      </c>
      <c r="D314" s="122">
        <v>175549</v>
      </c>
      <c r="F314"/>
      <c r="G314"/>
      <c r="H314"/>
      <c r="I314"/>
    </row>
    <row r="315" spans="1:9" ht="15" thickBot="1">
      <c r="A315" s="113" t="s">
        <v>416</v>
      </c>
      <c r="B315" s="114">
        <v>1E-3</v>
      </c>
      <c r="C315" s="115">
        <v>546</v>
      </c>
      <c r="D315" s="122">
        <v>146257</v>
      </c>
      <c r="F315"/>
      <c r="G315"/>
      <c r="H315"/>
      <c r="I315"/>
    </row>
    <row r="316" spans="1:9" ht="15" thickBot="1">
      <c r="A316" s="113" t="s">
        <v>417</v>
      </c>
      <c r="B316" s="114">
        <v>3.8E-3</v>
      </c>
      <c r="C316" s="116">
        <v>2089</v>
      </c>
      <c r="D316" s="122">
        <v>559564</v>
      </c>
      <c r="F316"/>
      <c r="G316"/>
      <c r="H316"/>
      <c r="I316"/>
    </row>
    <row r="317" spans="1:9" ht="15" thickBot="1">
      <c r="A317" s="113" t="s">
        <v>418</v>
      </c>
      <c r="B317" s="114">
        <v>5.9999999999999995E-4</v>
      </c>
      <c r="C317" s="115">
        <v>340</v>
      </c>
      <c r="D317" s="122">
        <v>91219</v>
      </c>
      <c r="F317"/>
      <c r="G317"/>
      <c r="H317"/>
      <c r="I317"/>
    </row>
    <row r="318" spans="1:9" ht="15" thickBot="1">
      <c r="A318" s="113" t="s">
        <v>419</v>
      </c>
      <c r="B318" s="114">
        <v>2.5999999999999999E-3</v>
      </c>
      <c r="C318" s="116">
        <v>1463</v>
      </c>
      <c r="D318" s="122">
        <v>391919</v>
      </c>
      <c r="F318"/>
      <c r="G318"/>
      <c r="H318"/>
      <c r="I318"/>
    </row>
    <row r="319" spans="1:9" ht="15" thickBot="1">
      <c r="A319" s="113" t="s">
        <v>420</v>
      </c>
      <c r="B319" s="114">
        <v>8.0000000000000004E-4</v>
      </c>
      <c r="C319" s="115">
        <v>456</v>
      </c>
      <c r="D319" s="122">
        <v>122033</v>
      </c>
      <c r="F319"/>
      <c r="G319"/>
      <c r="H319"/>
      <c r="I319"/>
    </row>
    <row r="320" spans="1:9" ht="15" thickBot="1">
      <c r="A320" s="113" t="s">
        <v>421</v>
      </c>
      <c r="B320" s="114">
        <v>2.3999999999999998E-3</v>
      </c>
      <c r="C320" s="116">
        <v>1353</v>
      </c>
      <c r="D320" s="122">
        <v>362407</v>
      </c>
      <c r="F320"/>
      <c r="G320"/>
      <c r="H320"/>
      <c r="I320"/>
    </row>
    <row r="321" spans="1:9" ht="15" thickBot="1">
      <c r="A321" s="113" t="s">
        <v>422</v>
      </c>
      <c r="B321" s="114">
        <v>1.2999999999999999E-3</v>
      </c>
      <c r="C321" s="115">
        <v>711</v>
      </c>
      <c r="D321" s="122">
        <v>190394</v>
      </c>
      <c r="F321"/>
      <c r="G321"/>
      <c r="H321"/>
      <c r="I321"/>
    </row>
    <row r="322" spans="1:9" ht="15" thickBot="1">
      <c r="A322" s="113" t="s">
        <v>423</v>
      </c>
      <c r="B322" s="114">
        <v>6.9999999999999999E-4</v>
      </c>
      <c r="C322" s="115">
        <v>389</v>
      </c>
      <c r="D322" s="122">
        <v>104176</v>
      </c>
      <c r="F322"/>
      <c r="G322"/>
      <c r="H322"/>
      <c r="I322"/>
    </row>
    <row r="323" spans="1:9" ht="15" thickBot="1">
      <c r="A323" s="113" t="s">
        <v>424</v>
      </c>
      <c r="B323" s="114">
        <v>2.7000000000000001E-3</v>
      </c>
      <c r="C323" s="116">
        <v>1475</v>
      </c>
      <c r="D323" s="122">
        <v>395286</v>
      </c>
      <c r="F323"/>
      <c r="G323"/>
      <c r="H323"/>
      <c r="I323"/>
    </row>
    <row r="324" spans="1:9" ht="15" thickBot="1">
      <c r="A324" s="113" t="s">
        <v>1578</v>
      </c>
      <c r="B324" s="114">
        <v>8.9999999999999998E-4</v>
      </c>
      <c r="C324" s="115">
        <v>480</v>
      </c>
      <c r="D324" s="122">
        <v>128600</v>
      </c>
      <c r="F324"/>
      <c r="G324"/>
      <c r="H324"/>
      <c r="I324"/>
    </row>
    <row r="325" spans="1:9" ht="15" thickBot="1">
      <c r="A325" s="113" t="s">
        <v>425</v>
      </c>
      <c r="B325" s="114">
        <v>2.0999999999999999E-3</v>
      </c>
      <c r="C325" s="116">
        <v>1170</v>
      </c>
      <c r="D325" s="122">
        <v>313569</v>
      </c>
      <c r="F325"/>
      <c r="G325"/>
      <c r="H325"/>
      <c r="I325"/>
    </row>
    <row r="326" spans="1:9" ht="15" thickBot="1">
      <c r="A326" s="113" t="s">
        <v>426</v>
      </c>
      <c r="B326" s="114">
        <v>1.1000000000000001E-3</v>
      </c>
      <c r="C326" s="115">
        <v>625</v>
      </c>
      <c r="D326" s="122">
        <v>167491</v>
      </c>
      <c r="F326"/>
      <c r="G326"/>
      <c r="H326"/>
      <c r="I326"/>
    </row>
    <row r="327" spans="1:9" ht="15" thickBot="1">
      <c r="A327" s="113" t="s">
        <v>427</v>
      </c>
      <c r="B327" s="114">
        <v>4.1999999999999997E-3</v>
      </c>
      <c r="C327" s="116">
        <v>2308</v>
      </c>
      <c r="D327" s="122">
        <v>618459</v>
      </c>
      <c r="F327"/>
      <c r="G327"/>
      <c r="H327"/>
      <c r="I327"/>
    </row>
    <row r="328" spans="1:9" ht="15" thickBot="1">
      <c r="A328" s="113" t="s">
        <v>428</v>
      </c>
      <c r="B328" s="114">
        <v>1.1999999999999999E-3</v>
      </c>
      <c r="C328" s="115">
        <v>678</v>
      </c>
      <c r="D328" s="122">
        <v>181772</v>
      </c>
      <c r="F328"/>
      <c r="G328"/>
      <c r="H328"/>
      <c r="I328"/>
    </row>
    <row r="329" spans="1:9" ht="15" thickBot="1">
      <c r="A329" s="113" t="s">
        <v>429</v>
      </c>
      <c r="B329" s="114">
        <v>1E-3</v>
      </c>
      <c r="C329" s="115">
        <v>561</v>
      </c>
      <c r="D329" s="122">
        <v>150169</v>
      </c>
      <c r="F329"/>
      <c r="G329"/>
      <c r="H329"/>
      <c r="I329"/>
    </row>
    <row r="330" spans="1:9" ht="15" thickBot="1">
      <c r="A330" s="113" t="s">
        <v>430</v>
      </c>
      <c r="B330" s="114">
        <v>2.8E-3</v>
      </c>
      <c r="C330" s="116">
        <v>1576</v>
      </c>
      <c r="D330" s="122">
        <v>422123</v>
      </c>
      <c r="F330"/>
      <c r="G330"/>
      <c r="H330"/>
      <c r="I330"/>
    </row>
    <row r="331" spans="1:9" ht="15" thickBot="1">
      <c r="A331" s="113" t="s">
        <v>431</v>
      </c>
      <c r="B331" s="114">
        <v>3.5000000000000001E-3</v>
      </c>
      <c r="C331" s="116">
        <v>1955</v>
      </c>
      <c r="D331" s="122">
        <v>523712</v>
      </c>
      <c r="F331"/>
      <c r="G331"/>
      <c r="H331"/>
      <c r="I331"/>
    </row>
    <row r="332" spans="1:9" ht="15" thickBot="1">
      <c r="A332" s="113" t="s">
        <v>432</v>
      </c>
      <c r="B332" s="114">
        <v>2.2000000000000001E-3</v>
      </c>
      <c r="C332" s="116">
        <v>1230</v>
      </c>
      <c r="D332" s="122">
        <v>329456</v>
      </c>
      <c r="F332"/>
      <c r="G332"/>
      <c r="H332"/>
      <c r="I332"/>
    </row>
    <row r="333" spans="1:9" ht="15" thickBot="1">
      <c r="A333" s="113" t="s">
        <v>1558</v>
      </c>
      <c r="B333" s="114">
        <v>5.9999999999999995E-4</v>
      </c>
      <c r="C333" s="115">
        <v>313</v>
      </c>
      <c r="D333" s="122">
        <v>83976</v>
      </c>
      <c r="F333"/>
      <c r="G333"/>
      <c r="H333"/>
      <c r="I333"/>
    </row>
    <row r="334" spans="1:9" ht="15" thickBot="1">
      <c r="A334" s="113" t="s">
        <v>433</v>
      </c>
      <c r="B334" s="114">
        <v>8.9999999999999998E-4</v>
      </c>
      <c r="C334" s="115">
        <v>523</v>
      </c>
      <c r="D334" s="122">
        <v>140171</v>
      </c>
      <c r="F334"/>
      <c r="G334"/>
      <c r="H334"/>
      <c r="I334"/>
    </row>
    <row r="335" spans="1:9" ht="15" thickBot="1">
      <c r="A335" s="113" t="s">
        <v>434</v>
      </c>
      <c r="B335" s="114">
        <v>2E-3</v>
      </c>
      <c r="C335" s="116">
        <v>1122</v>
      </c>
      <c r="D335" s="122">
        <v>300712</v>
      </c>
      <c r="F335"/>
      <c r="G335"/>
      <c r="H335"/>
      <c r="I335"/>
    </row>
    <row r="336" spans="1:9" ht="15" thickBot="1">
      <c r="A336" s="113" t="s">
        <v>435</v>
      </c>
      <c r="B336" s="114">
        <v>1E-3</v>
      </c>
      <c r="C336" s="115">
        <v>571</v>
      </c>
      <c r="D336" s="122">
        <v>152943</v>
      </c>
      <c r="F336"/>
      <c r="G336"/>
      <c r="H336"/>
      <c r="I336"/>
    </row>
    <row r="337" spans="1:9" ht="15" thickBot="1">
      <c r="A337" s="113" t="s">
        <v>436</v>
      </c>
      <c r="B337" s="114">
        <v>8.9999999999999998E-4</v>
      </c>
      <c r="C337" s="115">
        <v>494</v>
      </c>
      <c r="D337" s="122">
        <v>132311</v>
      </c>
      <c r="F337"/>
      <c r="G337"/>
      <c r="H337"/>
      <c r="I337"/>
    </row>
    <row r="338" spans="1:9" ht="15" thickBot="1">
      <c r="A338" s="113" t="s">
        <v>437</v>
      </c>
      <c r="B338" s="114">
        <v>1.8E-3</v>
      </c>
      <c r="C338" s="116">
        <v>1018</v>
      </c>
      <c r="D338" s="122">
        <v>272662</v>
      </c>
      <c r="F338"/>
      <c r="G338"/>
      <c r="H338"/>
      <c r="I338"/>
    </row>
    <row r="339" spans="1:9" ht="15" thickBot="1">
      <c r="A339" s="113" t="s">
        <v>438</v>
      </c>
      <c r="B339" s="114">
        <v>1E-3</v>
      </c>
      <c r="C339" s="115">
        <v>569</v>
      </c>
      <c r="D339" s="122">
        <v>152374</v>
      </c>
      <c r="F339"/>
      <c r="G339"/>
      <c r="H339"/>
      <c r="I339"/>
    </row>
    <row r="340" spans="1:9" ht="15" thickBot="1">
      <c r="A340" s="113" t="s">
        <v>439</v>
      </c>
      <c r="B340" s="114">
        <v>1.5E-3</v>
      </c>
      <c r="C340" s="115">
        <v>809</v>
      </c>
      <c r="D340" s="122">
        <v>216673</v>
      </c>
      <c r="F340"/>
      <c r="G340"/>
      <c r="H340"/>
      <c r="I340"/>
    </row>
    <row r="341" spans="1:9" ht="15" thickBot="1">
      <c r="A341" s="113" t="s">
        <v>440</v>
      </c>
      <c r="B341" s="114">
        <v>5.0000000000000001E-4</v>
      </c>
      <c r="C341" s="115">
        <v>289</v>
      </c>
      <c r="D341" s="122">
        <v>77296</v>
      </c>
      <c r="F341"/>
      <c r="G341"/>
      <c r="H341"/>
      <c r="I341"/>
    </row>
    <row r="342" spans="1:9" ht="15" thickBot="1">
      <c r="A342" s="113" t="s">
        <v>441</v>
      </c>
      <c r="B342" s="114">
        <v>2.9999999999999997E-4</v>
      </c>
      <c r="C342" s="115">
        <v>173</v>
      </c>
      <c r="D342" s="122">
        <v>46462</v>
      </c>
      <c r="F342"/>
      <c r="G342"/>
      <c r="H342"/>
      <c r="I342"/>
    </row>
    <row r="343" spans="1:9" ht="15" thickBot="1">
      <c r="A343" s="113" t="s">
        <v>442</v>
      </c>
      <c r="B343" s="114">
        <v>8.3999999999999995E-3</v>
      </c>
      <c r="C343" s="116">
        <v>4645</v>
      </c>
      <c r="D343" s="122">
        <v>1244335</v>
      </c>
      <c r="F343"/>
      <c r="G343"/>
      <c r="H343"/>
      <c r="I343"/>
    </row>
    <row r="344" spans="1:9" ht="15" thickBot="1">
      <c r="A344" s="113" t="s">
        <v>443</v>
      </c>
      <c r="B344" s="114">
        <v>1.4E-3</v>
      </c>
      <c r="C344" s="115">
        <v>754</v>
      </c>
      <c r="D344" s="122">
        <v>201985</v>
      </c>
      <c r="F344"/>
      <c r="G344"/>
      <c r="H344"/>
      <c r="I344"/>
    </row>
    <row r="345" spans="1:9" ht="15" thickBot="1">
      <c r="A345" s="113" t="s">
        <v>444</v>
      </c>
      <c r="B345" s="114">
        <v>1E-3</v>
      </c>
      <c r="C345" s="115">
        <v>566</v>
      </c>
      <c r="D345" s="122">
        <v>151689</v>
      </c>
      <c r="F345"/>
      <c r="G345"/>
      <c r="H345"/>
      <c r="I345"/>
    </row>
    <row r="346" spans="1:9" ht="15" thickBot="1">
      <c r="A346" s="113" t="s">
        <v>445</v>
      </c>
      <c r="B346" s="114">
        <v>5.9999999999999995E-4</v>
      </c>
      <c r="C346" s="115">
        <v>315</v>
      </c>
      <c r="D346" s="122">
        <v>84437</v>
      </c>
      <c r="F346"/>
      <c r="G346"/>
      <c r="H346"/>
      <c r="I346"/>
    </row>
    <row r="347" spans="1:9" ht="15" thickBot="1">
      <c r="A347" s="113" t="s">
        <v>446</v>
      </c>
      <c r="B347" s="114">
        <v>2.5999999999999999E-3</v>
      </c>
      <c r="C347" s="116">
        <v>1423</v>
      </c>
      <c r="D347" s="122">
        <v>381313</v>
      </c>
      <c r="F347"/>
      <c r="G347"/>
      <c r="H347"/>
      <c r="I347"/>
    </row>
    <row r="348" spans="1:9" ht="15" thickBot="1">
      <c r="A348" s="113" t="s">
        <v>7</v>
      </c>
      <c r="B348" s="114">
        <v>3.0999999999999999E-3</v>
      </c>
      <c r="C348" s="116">
        <v>1741</v>
      </c>
      <c r="D348" s="122">
        <v>466410</v>
      </c>
      <c r="F348"/>
      <c r="G348"/>
      <c r="H348"/>
      <c r="I348"/>
    </row>
    <row r="349" spans="1:9" ht="15" thickBot="1">
      <c r="A349" s="113" t="s">
        <v>447</v>
      </c>
      <c r="B349" s="114">
        <v>5.0000000000000001E-3</v>
      </c>
      <c r="C349" s="116">
        <v>2761</v>
      </c>
      <c r="D349" s="122">
        <v>739747</v>
      </c>
      <c r="F349"/>
      <c r="G349"/>
      <c r="H349"/>
      <c r="I349"/>
    </row>
    <row r="350" spans="1:9" ht="15" thickBot="1">
      <c r="A350" s="113" t="s">
        <v>448</v>
      </c>
      <c r="B350" s="114">
        <v>2.0000000000000001E-4</v>
      </c>
      <c r="C350" s="115">
        <v>100</v>
      </c>
      <c r="D350" s="122">
        <v>26834</v>
      </c>
      <c r="F350"/>
      <c r="G350"/>
      <c r="H350"/>
      <c r="I350"/>
    </row>
    <row r="351" spans="1:9" ht="15" thickBot="1">
      <c r="A351" s="113" t="s">
        <v>449</v>
      </c>
      <c r="B351" s="114">
        <v>1.4E-3</v>
      </c>
      <c r="C351" s="115">
        <v>760</v>
      </c>
      <c r="D351" s="122">
        <v>203723</v>
      </c>
      <c r="F351"/>
      <c r="G351"/>
      <c r="H351"/>
      <c r="I351"/>
    </row>
    <row r="352" spans="1:9" ht="15" thickBot="1">
      <c r="A352" s="113" t="s">
        <v>450</v>
      </c>
      <c r="B352" s="114">
        <v>8.9999999999999998E-4</v>
      </c>
      <c r="C352" s="115">
        <v>513</v>
      </c>
      <c r="D352" s="122">
        <v>137456</v>
      </c>
      <c r="F352"/>
      <c r="G352"/>
      <c r="H352"/>
      <c r="I352"/>
    </row>
    <row r="353" spans="1:9" ht="15" thickBot="1">
      <c r="A353" s="113" t="s">
        <v>451</v>
      </c>
      <c r="B353" s="114">
        <v>3.0000000000000001E-3</v>
      </c>
      <c r="C353" s="116">
        <v>1691</v>
      </c>
      <c r="D353" s="122">
        <v>452902</v>
      </c>
      <c r="F353"/>
      <c r="G353"/>
      <c r="H353"/>
      <c r="I353"/>
    </row>
    <row r="354" spans="1:9" ht="15" thickBot="1">
      <c r="A354" s="113" t="s">
        <v>122</v>
      </c>
      <c r="B354" s="114">
        <v>1E-3</v>
      </c>
      <c r="C354" s="115">
        <v>555</v>
      </c>
      <c r="D354" s="122">
        <v>148737</v>
      </c>
      <c r="F354"/>
      <c r="G354"/>
      <c r="H354"/>
      <c r="I354"/>
    </row>
    <row r="355" spans="1:9" ht="15" thickBot="1">
      <c r="A355" s="113" t="s">
        <v>452</v>
      </c>
      <c r="B355" s="114">
        <v>2.3E-3</v>
      </c>
      <c r="C355" s="116">
        <v>1306</v>
      </c>
      <c r="D355" s="122">
        <v>349866</v>
      </c>
      <c r="F355"/>
      <c r="G355"/>
      <c r="H355"/>
      <c r="I355"/>
    </row>
    <row r="356" spans="1:9" ht="15" thickBot="1">
      <c r="A356" s="113" t="s">
        <v>124</v>
      </c>
      <c r="B356" s="114">
        <v>6.3E-3</v>
      </c>
      <c r="C356" s="116">
        <v>3507</v>
      </c>
      <c r="D356" s="122">
        <v>939557</v>
      </c>
      <c r="F356"/>
      <c r="G356"/>
      <c r="H356"/>
      <c r="I356"/>
    </row>
    <row r="357" spans="1:9" ht="15" thickBot="1">
      <c r="A357" s="117" t="s">
        <v>52</v>
      </c>
      <c r="B357" s="118">
        <v>1</v>
      </c>
      <c r="C357" s="119">
        <v>556160</v>
      </c>
      <c r="D357" s="123">
        <v>149000000</v>
      </c>
      <c r="F357"/>
      <c r="G357"/>
      <c r="H357"/>
      <c r="I357"/>
    </row>
    <row r="358" spans="1:9" ht="14.5">
      <c r="F358"/>
      <c r="G358"/>
      <c r="H358"/>
      <c r="I358"/>
    </row>
    <row r="359" spans="1:9" ht="14.5">
      <c r="F359"/>
      <c r="G359"/>
      <c r="H359"/>
      <c r="I359"/>
    </row>
    <row r="360" spans="1:9" ht="14.5">
      <c r="F360"/>
      <c r="G360"/>
      <c r="H360"/>
      <c r="I360"/>
    </row>
    <row r="361" spans="1:9" ht="14.5">
      <c r="F361"/>
      <c r="G361"/>
      <c r="H361"/>
      <c r="I361"/>
    </row>
    <row r="362" spans="1:9" ht="14.5">
      <c r="F362"/>
      <c r="G362"/>
      <c r="H362"/>
      <c r="I362"/>
    </row>
    <row r="363" spans="1:9" ht="14.5">
      <c r="F363"/>
      <c r="G363"/>
      <c r="H363"/>
      <c r="I363"/>
    </row>
    <row r="364" spans="1:9" ht="14.5">
      <c r="F364"/>
      <c r="G364"/>
      <c r="H364"/>
      <c r="I364"/>
    </row>
    <row r="365" spans="1:9" ht="14.5">
      <c r="F365"/>
      <c r="G365"/>
      <c r="H365"/>
      <c r="I365"/>
    </row>
    <row r="366" spans="1:9" ht="14.5">
      <c r="F366"/>
      <c r="G366"/>
      <c r="H366"/>
      <c r="I366"/>
    </row>
    <row r="367" spans="1:9" ht="14.5">
      <c r="F367"/>
      <c r="G367"/>
      <c r="H367"/>
      <c r="I367"/>
    </row>
    <row r="368" spans="1:9" ht="14.5">
      <c r="F368"/>
      <c r="G368"/>
      <c r="H368"/>
      <c r="I368"/>
    </row>
    <row r="369" spans="6:9" ht="14.5">
      <c r="F369"/>
      <c r="G369"/>
      <c r="H369"/>
      <c r="I369"/>
    </row>
    <row r="370" spans="6:9" ht="14.5">
      <c r="F370"/>
      <c r="G370"/>
      <c r="H370"/>
      <c r="I370"/>
    </row>
    <row r="371" spans="6:9" ht="14.5">
      <c r="F371"/>
      <c r="G371"/>
      <c r="H371"/>
      <c r="I371"/>
    </row>
    <row r="372" spans="6:9" ht="14.5">
      <c r="F372"/>
      <c r="G372"/>
      <c r="H372"/>
      <c r="I372"/>
    </row>
    <row r="373" spans="6:9" ht="14.5">
      <c r="F373"/>
      <c r="G373"/>
      <c r="H373"/>
      <c r="I373"/>
    </row>
  </sheetData>
  <hyperlinks>
    <hyperlink ref="I2" r:id="rId1" xr:uid="{00204C27-B941-438F-9A80-CA2D1BA470B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24840-FCB5-4EBC-9FC7-5052F6F91B41}">
  <sheetPr>
    <tabColor theme="9"/>
  </sheetPr>
  <dimension ref="A1:K1380"/>
  <sheetViews>
    <sheetView workbookViewId="0">
      <selection activeCell="E112" sqref="E112"/>
    </sheetView>
  </sheetViews>
  <sheetFormatPr defaultRowHeight="14.5"/>
  <cols>
    <col min="1" max="1" width="14.1796875" bestFit="1" customWidth="1"/>
    <col min="2" max="2" width="27.453125" bestFit="1" customWidth="1"/>
    <col min="3" max="3" width="27.54296875" bestFit="1" customWidth="1"/>
    <col min="4" max="4" width="33.54296875" bestFit="1" customWidth="1"/>
    <col min="5" max="5" width="19.1796875" customWidth="1"/>
  </cols>
  <sheetData>
    <row r="1" spans="1:7" ht="14.5" customHeight="1">
      <c r="A1" s="309" t="s">
        <v>1579</v>
      </c>
      <c r="B1" s="310"/>
      <c r="C1" s="310"/>
      <c r="D1" s="310"/>
      <c r="E1" s="310"/>
      <c r="G1" s="17" t="s">
        <v>1580</v>
      </c>
    </row>
    <row r="2" spans="1:7" ht="17.149999999999999" customHeight="1">
      <c r="C2" s="1" t="s">
        <v>57</v>
      </c>
      <c r="D2" s="1" t="s">
        <v>58</v>
      </c>
      <c r="E2" s="1" t="s">
        <v>60</v>
      </c>
    </row>
    <row r="3" spans="1:7" ht="15" thickBot="1">
      <c r="A3" s="5" t="s">
        <v>1527</v>
      </c>
      <c r="B3" s="5" t="s">
        <v>79</v>
      </c>
      <c r="C3" t="s">
        <v>1581</v>
      </c>
      <c r="D3" t="s">
        <v>1582</v>
      </c>
      <c r="E3" s="23">
        <v>334916</v>
      </c>
    </row>
    <row r="4" spans="1:7" ht="15" thickBot="1">
      <c r="A4" s="1"/>
      <c r="B4" s="5" t="s">
        <v>81</v>
      </c>
      <c r="C4" t="s">
        <v>1583</v>
      </c>
      <c r="D4" t="s">
        <v>1584</v>
      </c>
      <c r="E4" s="23">
        <v>250139</v>
      </c>
    </row>
    <row r="5" spans="1:7" ht="15" thickBot="1">
      <c r="B5" s="5" t="s">
        <v>84</v>
      </c>
      <c r="C5" t="s">
        <v>1585</v>
      </c>
      <c r="D5" t="s">
        <v>1586</v>
      </c>
      <c r="E5" s="23">
        <v>331728</v>
      </c>
    </row>
    <row r="6" spans="1:7" ht="15" thickBot="1">
      <c r="B6" s="5" t="s">
        <v>87</v>
      </c>
      <c r="C6" t="s">
        <v>1587</v>
      </c>
      <c r="D6" t="s">
        <v>1588</v>
      </c>
      <c r="E6" s="23">
        <v>508307</v>
      </c>
    </row>
    <row r="7" spans="1:7" ht="15" thickBot="1">
      <c r="B7" s="5" t="s">
        <v>90</v>
      </c>
      <c r="C7" t="s">
        <v>1589</v>
      </c>
      <c r="D7" t="s">
        <v>1590</v>
      </c>
      <c r="E7" s="23">
        <v>169211</v>
      </c>
    </row>
    <row r="8" spans="1:7" ht="15" thickBot="1">
      <c r="A8" s="1"/>
      <c r="B8" s="5" t="s">
        <v>95</v>
      </c>
      <c r="C8" t="s">
        <v>1591</v>
      </c>
      <c r="D8" t="s">
        <v>1592</v>
      </c>
      <c r="E8" s="23">
        <v>140828</v>
      </c>
    </row>
    <row r="9" spans="1:7" ht="15" thickBot="1">
      <c r="B9" s="5" t="s">
        <v>99</v>
      </c>
      <c r="C9" t="s">
        <v>1593</v>
      </c>
      <c r="D9" t="s">
        <v>1594</v>
      </c>
      <c r="E9" s="23">
        <v>1118605</v>
      </c>
    </row>
    <row r="10" spans="1:7" ht="15" thickBot="1">
      <c r="B10" s="5" t="s">
        <v>103</v>
      </c>
      <c r="C10" t="s">
        <v>1595</v>
      </c>
      <c r="D10" t="s">
        <v>1596</v>
      </c>
      <c r="E10" s="23">
        <v>1268247</v>
      </c>
    </row>
    <row r="11" spans="1:7" ht="15" thickBot="1">
      <c r="B11" s="5" t="s">
        <v>106</v>
      </c>
      <c r="C11" t="s">
        <v>1597</v>
      </c>
      <c r="D11" t="s">
        <v>1598</v>
      </c>
      <c r="E11" s="23">
        <v>1379640</v>
      </c>
    </row>
    <row r="12" spans="1:7" ht="15" thickBot="1">
      <c r="A12" s="1"/>
      <c r="B12" s="5" t="s">
        <v>109</v>
      </c>
      <c r="C12" t="s">
        <v>1599</v>
      </c>
      <c r="D12" t="s">
        <v>1600</v>
      </c>
      <c r="E12" s="23">
        <v>830994</v>
      </c>
    </row>
    <row r="13" spans="1:7" ht="15" thickBot="1">
      <c r="B13" s="5" t="s">
        <v>112</v>
      </c>
      <c r="C13" t="s">
        <v>1601</v>
      </c>
      <c r="D13" t="s">
        <v>1602</v>
      </c>
      <c r="E13" s="23">
        <v>84806</v>
      </c>
    </row>
    <row r="14" spans="1:7" ht="15" thickBot="1">
      <c r="B14" s="5" t="s">
        <v>116</v>
      </c>
      <c r="C14" t="s">
        <v>1603</v>
      </c>
      <c r="D14" t="s">
        <v>1604</v>
      </c>
      <c r="E14" s="23">
        <v>560846</v>
      </c>
    </row>
    <row r="15" spans="1:7" ht="15" thickBot="1">
      <c r="B15" s="5" t="s">
        <v>118</v>
      </c>
      <c r="C15" t="s">
        <v>1605</v>
      </c>
      <c r="D15" t="s">
        <v>1606</v>
      </c>
      <c r="E15" s="23">
        <v>48690</v>
      </c>
    </row>
    <row r="16" spans="1:7" ht="15" thickBot="1">
      <c r="A16" s="1"/>
      <c r="B16" s="5" t="s">
        <v>120</v>
      </c>
      <c r="C16" t="s">
        <v>1607</v>
      </c>
      <c r="D16" t="s">
        <v>1608</v>
      </c>
      <c r="E16" s="23">
        <v>1330641</v>
      </c>
    </row>
    <row r="17" spans="1:5" ht="15" thickBot="1">
      <c r="B17" s="5" t="s">
        <v>123</v>
      </c>
      <c r="C17" t="s">
        <v>1609</v>
      </c>
      <c r="D17" t="s">
        <v>1610</v>
      </c>
      <c r="E17" s="23">
        <v>831584</v>
      </c>
    </row>
    <row r="18" spans="1:5" ht="15" thickBot="1">
      <c r="B18" s="5" t="s">
        <v>125</v>
      </c>
      <c r="C18" t="s">
        <v>1611</v>
      </c>
      <c r="D18" t="s">
        <v>1612</v>
      </c>
      <c r="E18" s="23">
        <v>12894276</v>
      </c>
    </row>
    <row r="19" spans="1:5" ht="15" thickBot="1">
      <c r="B19" s="5" t="s">
        <v>126</v>
      </c>
      <c r="C19" t="s">
        <v>1613</v>
      </c>
      <c r="D19" t="s">
        <v>1614</v>
      </c>
      <c r="E19" s="23">
        <v>1853433</v>
      </c>
    </row>
    <row r="20" spans="1:5" ht="15" thickBot="1">
      <c r="A20" s="1"/>
      <c r="B20" s="5" t="s">
        <v>128</v>
      </c>
      <c r="C20" t="s">
        <v>1615</v>
      </c>
      <c r="D20" t="s">
        <v>1616</v>
      </c>
      <c r="E20" s="23">
        <v>2935970</v>
      </c>
    </row>
    <row r="21" spans="1:5" ht="15" thickBot="1">
      <c r="B21" s="5" t="s">
        <v>130</v>
      </c>
      <c r="C21" t="s">
        <v>1617</v>
      </c>
      <c r="D21" t="s">
        <v>1618</v>
      </c>
      <c r="E21" s="23">
        <v>859646</v>
      </c>
    </row>
    <row r="22" spans="1:5" ht="15" thickBot="1">
      <c r="B22" s="5" t="s">
        <v>131</v>
      </c>
      <c r="C22" t="s">
        <v>1619</v>
      </c>
      <c r="D22" t="s">
        <v>1620</v>
      </c>
      <c r="E22" s="23">
        <v>179849</v>
      </c>
    </row>
    <row r="23" spans="1:5" ht="15" thickBot="1">
      <c r="B23" s="5" t="s">
        <v>133</v>
      </c>
      <c r="C23" t="s">
        <v>1621</v>
      </c>
      <c r="D23" t="s">
        <v>1622</v>
      </c>
      <c r="E23" s="23">
        <v>87854</v>
      </c>
    </row>
    <row r="24" spans="1:5" ht="15" thickBot="1">
      <c r="A24" s="1"/>
      <c r="B24" s="5" t="s">
        <v>134</v>
      </c>
      <c r="C24" t="s">
        <v>1623</v>
      </c>
      <c r="D24" t="s">
        <v>1624</v>
      </c>
      <c r="E24" s="23">
        <v>264578</v>
      </c>
    </row>
    <row r="25" spans="1:5" ht="15" thickBot="1">
      <c r="B25" s="5" t="s">
        <v>135</v>
      </c>
      <c r="C25" t="s">
        <v>1625</v>
      </c>
      <c r="D25" t="s">
        <v>1626</v>
      </c>
      <c r="E25" s="23">
        <v>222154</v>
      </c>
    </row>
    <row r="26" spans="1:5" ht="15" thickBot="1">
      <c r="B26" s="5" t="s">
        <v>136</v>
      </c>
      <c r="C26" t="s">
        <v>1627</v>
      </c>
      <c r="D26" t="s">
        <v>1628</v>
      </c>
      <c r="E26" s="23">
        <v>432757</v>
      </c>
    </row>
    <row r="27" spans="1:5" ht="15" thickBot="1">
      <c r="B27" s="5" t="s">
        <v>566</v>
      </c>
      <c r="C27" t="s">
        <v>1629</v>
      </c>
      <c r="D27" t="s">
        <v>1630</v>
      </c>
      <c r="E27" s="23">
        <v>195143</v>
      </c>
    </row>
    <row r="28" spans="1:5" ht="15" thickBot="1">
      <c r="A28" s="1"/>
      <c r="B28" s="5" t="s">
        <v>141</v>
      </c>
      <c r="C28" t="s">
        <v>1631</v>
      </c>
      <c r="D28" t="s">
        <v>1632</v>
      </c>
      <c r="E28" s="23">
        <v>499984</v>
      </c>
    </row>
    <row r="29" spans="1:5" ht="15" thickBot="1">
      <c r="B29" s="5" t="s">
        <v>142</v>
      </c>
      <c r="C29" t="s">
        <v>1633</v>
      </c>
      <c r="D29" t="s">
        <v>1634</v>
      </c>
      <c r="E29" s="23">
        <v>199971</v>
      </c>
    </row>
    <row r="30" spans="1:5" ht="15" thickBot="1">
      <c r="B30" s="5" t="s">
        <v>144</v>
      </c>
      <c r="C30" t="s">
        <v>1635</v>
      </c>
      <c r="D30" t="s">
        <v>1636</v>
      </c>
      <c r="E30" s="23">
        <v>516828</v>
      </c>
    </row>
    <row r="31" spans="1:5" ht="15" thickBot="1">
      <c r="B31" s="5" t="s">
        <v>145</v>
      </c>
      <c r="C31" t="s">
        <v>1637</v>
      </c>
      <c r="D31" t="s">
        <v>1638</v>
      </c>
      <c r="E31" s="23">
        <v>170531</v>
      </c>
    </row>
    <row r="32" spans="1:5" ht="15" thickBot="1">
      <c r="A32" s="1"/>
      <c r="B32" s="5" t="s">
        <v>146</v>
      </c>
      <c r="C32" t="s">
        <v>1639</v>
      </c>
      <c r="D32" t="s">
        <v>1640</v>
      </c>
      <c r="E32" s="23">
        <v>214459</v>
      </c>
    </row>
    <row r="33" spans="1:5" ht="15" thickBot="1">
      <c r="B33" s="5" t="s">
        <v>147</v>
      </c>
      <c r="C33" t="s">
        <v>1641</v>
      </c>
      <c r="D33" t="s">
        <v>1642</v>
      </c>
      <c r="E33" s="23">
        <v>348908</v>
      </c>
    </row>
    <row r="34" spans="1:5" ht="15" thickBot="1">
      <c r="B34" s="5" t="s">
        <v>148</v>
      </c>
      <c r="C34" t="s">
        <v>1643</v>
      </c>
      <c r="D34" t="s">
        <v>1644</v>
      </c>
      <c r="E34" s="23">
        <v>718591</v>
      </c>
    </row>
    <row r="35" spans="1:5" ht="15" thickBot="1">
      <c r="B35" s="5" t="s">
        <v>149</v>
      </c>
      <c r="C35" t="s">
        <v>1645</v>
      </c>
      <c r="D35" t="s">
        <v>1646</v>
      </c>
      <c r="E35" s="23">
        <v>557828</v>
      </c>
    </row>
    <row r="36" spans="1:5" ht="15" thickBot="1">
      <c r="A36" s="1"/>
      <c r="B36" s="5" t="s">
        <v>150</v>
      </c>
      <c r="C36" t="s">
        <v>1647</v>
      </c>
      <c r="D36" t="s">
        <v>1648</v>
      </c>
      <c r="E36" s="23">
        <v>275233</v>
      </c>
    </row>
    <row r="37" spans="1:5" ht="15" thickBot="1">
      <c r="B37" s="5" t="s">
        <v>152</v>
      </c>
      <c r="C37" t="s">
        <v>1649</v>
      </c>
      <c r="D37" t="s">
        <v>1650</v>
      </c>
      <c r="E37" s="23">
        <v>216317</v>
      </c>
    </row>
    <row r="38" spans="1:5" ht="15" thickBot="1">
      <c r="B38" s="5" t="s">
        <v>153</v>
      </c>
      <c r="C38" t="s">
        <v>1651</v>
      </c>
      <c r="D38" t="s">
        <v>1652</v>
      </c>
      <c r="E38" s="23">
        <v>220846</v>
      </c>
    </row>
    <row r="39" spans="1:5" ht="15" thickBot="1">
      <c r="B39" s="5" t="s">
        <v>154</v>
      </c>
      <c r="C39" t="s">
        <v>1653</v>
      </c>
      <c r="D39" t="s">
        <v>1654</v>
      </c>
      <c r="E39" s="23">
        <v>401894</v>
      </c>
    </row>
    <row r="40" spans="1:5" ht="15" thickBot="1">
      <c r="A40" s="1"/>
      <c r="B40" s="5" t="s">
        <v>155</v>
      </c>
      <c r="C40" t="s">
        <v>1655</v>
      </c>
      <c r="D40" t="s">
        <v>1656</v>
      </c>
      <c r="E40" s="23">
        <v>176443</v>
      </c>
    </row>
    <row r="41" spans="1:5" ht="15" thickBot="1">
      <c r="B41" s="5" t="s">
        <v>156</v>
      </c>
      <c r="C41" t="s">
        <v>1657</v>
      </c>
      <c r="D41" t="s">
        <v>1658</v>
      </c>
      <c r="E41" s="23">
        <v>141848</v>
      </c>
    </row>
    <row r="42" spans="1:5" ht="15" thickBot="1">
      <c r="B42" s="5" t="s">
        <v>157</v>
      </c>
      <c r="C42" t="s">
        <v>1659</v>
      </c>
      <c r="D42" t="s">
        <v>1660</v>
      </c>
      <c r="E42" s="23">
        <v>187922</v>
      </c>
    </row>
    <row r="43" spans="1:5" ht="15" thickBot="1">
      <c r="B43" s="5" t="s">
        <v>158</v>
      </c>
      <c r="C43" t="s">
        <v>1661</v>
      </c>
      <c r="D43" t="s">
        <v>1662</v>
      </c>
      <c r="E43" s="23">
        <v>272381</v>
      </c>
    </row>
    <row r="44" spans="1:5" ht="15" thickBot="1">
      <c r="A44" s="1"/>
      <c r="B44" s="5" t="s">
        <v>160</v>
      </c>
      <c r="C44" t="s">
        <v>1663</v>
      </c>
      <c r="D44" t="s">
        <v>1664</v>
      </c>
      <c r="E44" s="23">
        <v>76873</v>
      </c>
    </row>
    <row r="45" spans="1:5" ht="15" thickBot="1">
      <c r="B45" s="5" t="s">
        <v>161</v>
      </c>
      <c r="C45" t="s">
        <v>1665</v>
      </c>
      <c r="D45" t="s">
        <v>1666</v>
      </c>
      <c r="E45" s="23">
        <v>424860</v>
      </c>
    </row>
    <row r="46" spans="1:5" ht="15" thickBot="1">
      <c r="B46" s="5" t="s">
        <v>162</v>
      </c>
      <c r="C46" t="s">
        <v>1667</v>
      </c>
      <c r="D46" t="s">
        <v>1668</v>
      </c>
      <c r="E46" s="23">
        <v>243082</v>
      </c>
    </row>
    <row r="47" spans="1:5" ht="15" thickBot="1">
      <c r="B47" s="5" t="s">
        <v>163</v>
      </c>
      <c r="C47" t="s">
        <v>1669</v>
      </c>
      <c r="D47" t="s">
        <v>1670</v>
      </c>
      <c r="E47" s="23">
        <v>213302</v>
      </c>
    </row>
    <row r="48" spans="1:5" ht="15" thickBot="1">
      <c r="A48" s="1"/>
      <c r="B48" s="5" t="s">
        <v>165</v>
      </c>
      <c r="C48" t="s">
        <v>1671</v>
      </c>
      <c r="D48" t="s">
        <v>1672</v>
      </c>
      <c r="E48" s="23">
        <v>342887</v>
      </c>
    </row>
    <row r="49" spans="1:11" ht="15" thickBot="1">
      <c r="B49" s="5" t="s">
        <v>166</v>
      </c>
      <c r="C49" t="s">
        <v>1673</v>
      </c>
      <c r="D49" t="s">
        <v>1674</v>
      </c>
      <c r="E49" s="23">
        <v>2061827</v>
      </c>
    </row>
    <row r="50" spans="1:11" ht="15" thickBot="1">
      <c r="B50" s="5" t="s">
        <v>1566</v>
      </c>
      <c r="C50" t="s">
        <v>1675</v>
      </c>
      <c r="D50" t="s">
        <v>1676</v>
      </c>
      <c r="E50" s="23">
        <v>178776</v>
      </c>
    </row>
    <row r="51" spans="1:11" ht="15" thickBot="1">
      <c r="B51" s="5" t="s">
        <v>167</v>
      </c>
      <c r="C51" t="s">
        <v>1677</v>
      </c>
      <c r="D51" t="s">
        <v>1678</v>
      </c>
      <c r="E51" s="23">
        <v>448267</v>
      </c>
    </row>
    <row r="52" spans="1:11" ht="15" thickBot="1">
      <c r="A52" s="1"/>
      <c r="B52" s="5" t="s">
        <v>168</v>
      </c>
      <c r="C52" t="s">
        <v>1679</v>
      </c>
      <c r="D52" t="s">
        <v>1680</v>
      </c>
      <c r="E52" s="23">
        <v>262538</v>
      </c>
    </row>
    <row r="53" spans="1:11" ht="15" thickBot="1">
      <c r="B53" s="5" t="s">
        <v>169</v>
      </c>
      <c r="C53" t="s">
        <v>1681</v>
      </c>
      <c r="D53" t="s">
        <v>1682</v>
      </c>
      <c r="E53" s="23">
        <v>510975</v>
      </c>
    </row>
    <row r="54" spans="1:11" ht="15" thickBot="1">
      <c r="B54" s="5" t="s">
        <v>170</v>
      </c>
      <c r="C54" t="s">
        <v>1683</v>
      </c>
      <c r="D54" t="s">
        <v>1684</v>
      </c>
      <c r="E54" s="23">
        <v>112714</v>
      </c>
    </row>
    <row r="55" spans="1:11" ht="15" thickBot="1">
      <c r="B55" s="5" t="s">
        <v>172</v>
      </c>
      <c r="C55" t="s">
        <v>1685</v>
      </c>
      <c r="D55" t="s">
        <v>1686</v>
      </c>
      <c r="E55" s="23">
        <v>137644</v>
      </c>
    </row>
    <row r="56" spans="1:11" ht="15" thickBot="1">
      <c r="A56" s="1"/>
      <c r="B56" s="5" t="s">
        <v>173</v>
      </c>
      <c r="C56" t="s">
        <v>1687</v>
      </c>
      <c r="D56" t="s">
        <v>1688</v>
      </c>
      <c r="E56" s="23">
        <v>285422</v>
      </c>
    </row>
    <row r="57" spans="1:11" ht="15" thickBot="1">
      <c r="B57" s="5" t="s">
        <v>175</v>
      </c>
      <c r="C57" t="s">
        <v>1689</v>
      </c>
      <c r="D57" t="s">
        <v>1690</v>
      </c>
      <c r="E57" s="23">
        <v>726137</v>
      </c>
    </row>
    <row r="58" spans="1:11" ht="15" thickBot="1">
      <c r="B58" s="5" t="s">
        <v>176</v>
      </c>
      <c r="C58" t="s">
        <v>1691</v>
      </c>
      <c r="D58" t="s">
        <v>1692</v>
      </c>
      <c r="E58" s="23">
        <v>250403</v>
      </c>
    </row>
    <row r="59" spans="1:11" ht="15" thickBot="1">
      <c r="B59" s="5" t="s">
        <v>177</v>
      </c>
      <c r="C59" t="s">
        <v>1693</v>
      </c>
      <c r="D59" t="s">
        <v>1694</v>
      </c>
      <c r="E59" s="23">
        <v>523872</v>
      </c>
    </row>
    <row r="60" spans="1:11" ht="15" thickBot="1">
      <c r="A60" s="1"/>
      <c r="B60" s="5" t="s">
        <v>178</v>
      </c>
      <c r="C60" t="s">
        <v>1695</v>
      </c>
      <c r="D60" t="s">
        <v>1696</v>
      </c>
      <c r="E60" s="23">
        <v>236921</v>
      </c>
      <c r="K60" s="126"/>
    </row>
    <row r="61" spans="1:11" ht="15" thickBot="1">
      <c r="B61" s="5" t="s">
        <v>179</v>
      </c>
      <c r="C61" t="s">
        <v>1697</v>
      </c>
      <c r="D61" t="s">
        <v>1698</v>
      </c>
      <c r="E61" s="23">
        <v>275266</v>
      </c>
    </row>
    <row r="62" spans="1:11" ht="15" thickBot="1">
      <c r="B62" s="5" t="s">
        <v>93</v>
      </c>
      <c r="C62" t="s">
        <v>1699</v>
      </c>
      <c r="D62" t="s">
        <v>1700</v>
      </c>
      <c r="E62" s="23">
        <v>259432</v>
      </c>
    </row>
    <row r="63" spans="1:11" ht="15" thickBot="1">
      <c r="B63" s="5" t="s">
        <v>180</v>
      </c>
      <c r="C63" t="s">
        <v>1701</v>
      </c>
      <c r="D63" t="s">
        <v>1702</v>
      </c>
      <c r="E63" s="23">
        <v>351985</v>
      </c>
    </row>
    <row r="64" spans="1:11" ht="15" thickBot="1">
      <c r="A64" s="1"/>
      <c r="B64" s="5" t="s">
        <v>181</v>
      </c>
      <c r="C64" t="s">
        <v>1703</v>
      </c>
      <c r="D64" t="s">
        <v>1704</v>
      </c>
      <c r="E64" s="23">
        <v>460574</v>
      </c>
    </row>
    <row r="65" spans="1:5" ht="15" thickBot="1">
      <c r="B65" s="5" t="s">
        <v>182</v>
      </c>
      <c r="C65" t="s">
        <v>1705</v>
      </c>
      <c r="D65" t="s">
        <v>1706</v>
      </c>
      <c r="E65" s="23">
        <v>698906</v>
      </c>
    </row>
    <row r="66" spans="1:5" ht="15" thickBot="1">
      <c r="B66" s="5" t="s">
        <v>183</v>
      </c>
      <c r="C66" t="s">
        <v>1707</v>
      </c>
      <c r="D66" t="s">
        <v>1708</v>
      </c>
      <c r="E66" s="23">
        <v>368980</v>
      </c>
    </row>
    <row r="67" spans="1:5" ht="15" thickBot="1">
      <c r="B67" s="5" t="s">
        <v>184</v>
      </c>
      <c r="C67" t="s">
        <v>1709</v>
      </c>
      <c r="D67" t="s">
        <v>1710</v>
      </c>
      <c r="E67" s="23">
        <v>287166</v>
      </c>
    </row>
    <row r="68" spans="1:5" ht="15" thickBot="1">
      <c r="A68" s="1"/>
      <c r="B68" s="5" t="s">
        <v>185</v>
      </c>
      <c r="C68" t="s">
        <v>1711</v>
      </c>
      <c r="D68" t="s">
        <v>1712</v>
      </c>
      <c r="E68" s="23">
        <v>1205285</v>
      </c>
    </row>
    <row r="69" spans="1:5" ht="15" thickBot="1">
      <c r="B69" s="5" t="s">
        <v>186</v>
      </c>
      <c r="C69" t="s">
        <v>1713</v>
      </c>
      <c r="D69" t="s">
        <v>1714</v>
      </c>
      <c r="E69" s="23">
        <v>822756</v>
      </c>
    </row>
    <row r="70" spans="1:5" ht="15" thickBot="1">
      <c r="B70" s="5" t="s">
        <v>187</v>
      </c>
      <c r="C70" t="s">
        <v>1715</v>
      </c>
      <c r="D70" t="s">
        <v>1716</v>
      </c>
      <c r="E70" s="23">
        <v>397577</v>
      </c>
    </row>
    <row r="71" spans="1:5" ht="15" thickBot="1">
      <c r="B71" s="5" t="s">
        <v>97</v>
      </c>
      <c r="C71" t="s">
        <v>1717</v>
      </c>
      <c r="D71" t="s">
        <v>1718</v>
      </c>
      <c r="E71" s="23">
        <v>1268909</v>
      </c>
    </row>
    <row r="72" spans="1:5" ht="15" thickBot="1">
      <c r="A72" s="1"/>
      <c r="B72" s="5" t="s">
        <v>188</v>
      </c>
      <c r="C72" t="s">
        <v>1719</v>
      </c>
      <c r="D72" t="s">
        <v>1720</v>
      </c>
      <c r="E72" s="23">
        <v>296463</v>
      </c>
    </row>
    <row r="73" spans="1:5" ht="15" thickBot="1">
      <c r="B73" s="5" t="s">
        <v>189</v>
      </c>
      <c r="C73" t="s">
        <v>1721</v>
      </c>
      <c r="D73" t="s">
        <v>1722</v>
      </c>
      <c r="E73" s="23">
        <v>599577</v>
      </c>
    </row>
    <row r="74" spans="1:5" ht="15" thickBot="1">
      <c r="B74" s="5" t="s">
        <v>190</v>
      </c>
      <c r="C74" t="s">
        <v>1723</v>
      </c>
      <c r="D74" t="s">
        <v>1724</v>
      </c>
      <c r="E74" s="23">
        <v>257451</v>
      </c>
    </row>
    <row r="75" spans="1:5" ht="15" thickBot="1">
      <c r="B75" s="5" t="s">
        <v>191</v>
      </c>
      <c r="C75" t="s">
        <v>1725</v>
      </c>
      <c r="D75" t="s">
        <v>1726</v>
      </c>
      <c r="E75" s="23">
        <v>177628</v>
      </c>
    </row>
    <row r="76" spans="1:5" ht="15" thickBot="1">
      <c r="A76" s="1"/>
      <c r="B76" s="5" t="s">
        <v>192</v>
      </c>
      <c r="C76" t="s">
        <v>1727</v>
      </c>
      <c r="D76" t="s">
        <v>1728</v>
      </c>
      <c r="E76" s="23">
        <v>742575</v>
      </c>
    </row>
    <row r="77" spans="1:5" ht="15" thickBot="1">
      <c r="B77" s="5" t="s">
        <v>193</v>
      </c>
      <c r="C77" t="s">
        <v>1699</v>
      </c>
      <c r="D77" t="s">
        <v>1729</v>
      </c>
      <c r="E77" s="23">
        <v>228079</v>
      </c>
    </row>
    <row r="78" spans="1:5" ht="15" thickBot="1">
      <c r="B78" s="5" t="s">
        <v>195</v>
      </c>
      <c r="C78" t="s">
        <v>1730</v>
      </c>
      <c r="D78" t="s">
        <v>1731</v>
      </c>
      <c r="E78" s="23">
        <v>1338248</v>
      </c>
    </row>
    <row r="79" spans="1:5" ht="15" thickBot="1">
      <c r="B79" s="5" t="s">
        <v>196</v>
      </c>
      <c r="C79" t="s">
        <v>1732</v>
      </c>
      <c r="D79" t="s">
        <v>1733</v>
      </c>
      <c r="E79" s="23">
        <v>179186</v>
      </c>
    </row>
    <row r="80" spans="1:5" ht="15" thickBot="1">
      <c r="A80" s="1"/>
      <c r="B80" s="5" t="s">
        <v>197</v>
      </c>
      <c r="C80" t="s">
        <v>1734</v>
      </c>
      <c r="D80" t="s">
        <v>1735</v>
      </c>
      <c r="E80" s="23">
        <v>255652</v>
      </c>
    </row>
    <row r="81" spans="1:5" ht="15" thickBot="1">
      <c r="B81" s="5" t="s">
        <v>198</v>
      </c>
      <c r="C81" t="s">
        <v>1736</v>
      </c>
      <c r="D81" t="s">
        <v>1737</v>
      </c>
      <c r="E81" s="23">
        <v>430323</v>
      </c>
    </row>
    <row r="82" spans="1:5" ht="15" thickBot="1">
      <c r="B82" s="5" t="s">
        <v>199</v>
      </c>
      <c r="C82" t="s">
        <v>1738</v>
      </c>
      <c r="D82" t="s">
        <v>1739</v>
      </c>
      <c r="E82" s="23">
        <v>211179</v>
      </c>
    </row>
    <row r="83" spans="1:5" ht="15" thickBot="1">
      <c r="B83" s="5" t="s">
        <v>200</v>
      </c>
      <c r="C83" t="s">
        <v>1740</v>
      </c>
      <c r="D83" t="s">
        <v>1741</v>
      </c>
      <c r="E83" s="23">
        <v>287502</v>
      </c>
    </row>
    <row r="84" spans="1:5" ht="15" thickBot="1">
      <c r="A84" s="1"/>
      <c r="B84" s="5" t="s">
        <v>201</v>
      </c>
      <c r="C84" t="s">
        <v>1742</v>
      </c>
      <c r="D84" t="s">
        <v>1743</v>
      </c>
      <c r="E84" s="23">
        <v>438022</v>
      </c>
    </row>
    <row r="85" spans="1:5" ht="15" thickBot="1">
      <c r="B85" s="5" t="s">
        <v>202</v>
      </c>
      <c r="C85" t="s">
        <v>1744</v>
      </c>
      <c r="D85" t="s">
        <v>1745</v>
      </c>
      <c r="E85" s="23">
        <v>268697</v>
      </c>
    </row>
    <row r="86" spans="1:5" ht="15" thickBot="1">
      <c r="B86" s="5" t="s">
        <v>203</v>
      </c>
      <c r="C86" t="s">
        <v>1746</v>
      </c>
      <c r="D86" t="s">
        <v>1747</v>
      </c>
      <c r="E86" s="23">
        <v>849250</v>
      </c>
    </row>
    <row r="87" spans="1:5" ht="15" thickBot="1">
      <c r="B87" s="5" t="s">
        <v>204</v>
      </c>
      <c r="C87" t="s">
        <v>1748</v>
      </c>
      <c r="D87" t="s">
        <v>1749</v>
      </c>
      <c r="E87" s="23">
        <v>74923</v>
      </c>
    </row>
    <row r="88" spans="1:5" ht="15" thickBot="1">
      <c r="A88" s="1"/>
      <c r="B88" s="5" t="s">
        <v>205</v>
      </c>
      <c r="C88" t="s">
        <v>1750</v>
      </c>
      <c r="D88" t="s">
        <v>1751</v>
      </c>
      <c r="E88" s="23">
        <v>916414</v>
      </c>
    </row>
    <row r="89" spans="1:5" ht="15" thickBot="1">
      <c r="B89" s="5" t="s">
        <v>206</v>
      </c>
      <c r="C89" t="s">
        <v>1752</v>
      </c>
      <c r="D89" t="s">
        <v>1753</v>
      </c>
      <c r="E89" s="23">
        <v>151624</v>
      </c>
    </row>
    <row r="90" spans="1:5" ht="15" thickBot="1">
      <c r="B90" s="5" t="s">
        <v>207</v>
      </c>
      <c r="C90" t="s">
        <v>1754</v>
      </c>
      <c r="D90" t="s">
        <v>1755</v>
      </c>
      <c r="E90" s="23">
        <v>224687</v>
      </c>
    </row>
    <row r="91" spans="1:5" ht="15" thickBot="1">
      <c r="B91" s="5" t="s">
        <v>208</v>
      </c>
      <c r="C91" t="s">
        <v>1756</v>
      </c>
      <c r="D91" t="s">
        <v>1757</v>
      </c>
      <c r="E91" s="23">
        <v>4665884</v>
      </c>
    </row>
    <row r="92" spans="1:5" ht="15" thickBot="1">
      <c r="A92" s="1"/>
      <c r="B92" s="5" t="s">
        <v>209</v>
      </c>
      <c r="C92" t="s">
        <v>1758</v>
      </c>
      <c r="D92" t="s">
        <v>1759</v>
      </c>
      <c r="E92" s="23">
        <v>232463</v>
      </c>
    </row>
    <row r="93" spans="1:5" ht="15" thickBot="1">
      <c r="B93" s="5" t="s">
        <v>211</v>
      </c>
      <c r="C93" t="s">
        <v>1760</v>
      </c>
      <c r="D93" t="s">
        <v>1761</v>
      </c>
      <c r="E93" s="23">
        <v>1798678</v>
      </c>
    </row>
    <row r="94" spans="1:5" ht="15" thickBot="1">
      <c r="B94" s="5" t="s">
        <v>212</v>
      </c>
      <c r="C94" t="s">
        <v>1762</v>
      </c>
      <c r="D94" t="s">
        <v>1763</v>
      </c>
      <c r="E94" s="23">
        <v>240147</v>
      </c>
    </row>
    <row r="95" spans="1:5" ht="15" thickBot="1">
      <c r="B95" s="5" t="s">
        <v>213</v>
      </c>
      <c r="C95" t="s">
        <v>1764</v>
      </c>
      <c r="D95" t="s">
        <v>1765</v>
      </c>
      <c r="E95" s="23">
        <v>3235696</v>
      </c>
    </row>
    <row r="96" spans="1:5" ht="15" thickBot="1">
      <c r="A96" s="1"/>
      <c r="B96" s="5" t="s">
        <v>214</v>
      </c>
      <c r="C96" t="s">
        <v>1766</v>
      </c>
      <c r="D96" t="s">
        <v>1767</v>
      </c>
      <c r="E96" s="23">
        <v>428461</v>
      </c>
    </row>
    <row r="97" spans="1:5" ht="15" thickBot="1">
      <c r="B97" s="5" t="s">
        <v>215</v>
      </c>
      <c r="C97" t="s">
        <v>1768</v>
      </c>
      <c r="D97" t="s">
        <v>1769</v>
      </c>
      <c r="E97" s="23">
        <v>259480</v>
      </c>
    </row>
    <row r="98" spans="1:5" ht="15" thickBot="1">
      <c r="B98" s="5" t="s">
        <v>216</v>
      </c>
      <c r="C98" t="s">
        <v>1770</v>
      </c>
      <c r="D98" t="s">
        <v>1771</v>
      </c>
      <c r="E98" s="23">
        <v>444429</v>
      </c>
    </row>
    <row r="99" spans="1:5" ht="15" thickBot="1">
      <c r="B99" s="5" t="s">
        <v>217</v>
      </c>
      <c r="C99" t="s">
        <v>1772</v>
      </c>
      <c r="D99" t="s">
        <v>1773</v>
      </c>
      <c r="E99" s="23">
        <v>232348</v>
      </c>
    </row>
    <row r="100" spans="1:5" ht="15" thickBot="1">
      <c r="A100" s="1"/>
      <c r="B100" s="5" t="s">
        <v>218</v>
      </c>
      <c r="C100" t="s">
        <v>1774</v>
      </c>
      <c r="D100" t="s">
        <v>1775</v>
      </c>
      <c r="E100" s="23">
        <v>508195</v>
      </c>
    </row>
    <row r="101" spans="1:5" ht="15" thickBot="1">
      <c r="B101" s="5" t="s">
        <v>219</v>
      </c>
      <c r="C101" t="s">
        <v>1776</v>
      </c>
      <c r="D101" t="s">
        <v>1777</v>
      </c>
      <c r="E101" s="23">
        <v>308775</v>
      </c>
    </row>
    <row r="102" spans="1:5" ht="15" thickBot="1">
      <c r="B102" s="5" t="s">
        <v>220</v>
      </c>
      <c r="C102" t="s">
        <v>1778</v>
      </c>
      <c r="D102" t="s">
        <v>1779</v>
      </c>
      <c r="E102" s="23">
        <v>210906</v>
      </c>
    </row>
    <row r="103" spans="1:5" ht="15" thickBot="1">
      <c r="B103" s="5" t="s">
        <v>221</v>
      </c>
      <c r="C103" t="s">
        <v>1780</v>
      </c>
      <c r="D103" t="s">
        <v>1781</v>
      </c>
      <c r="E103" s="23">
        <v>307604</v>
      </c>
    </row>
    <row r="104" spans="1:5" ht="15" thickBot="1">
      <c r="A104" s="1"/>
      <c r="B104" s="5" t="s">
        <v>222</v>
      </c>
      <c r="C104" t="s">
        <v>1782</v>
      </c>
      <c r="D104" t="s">
        <v>1783</v>
      </c>
      <c r="E104" s="23">
        <v>512924</v>
      </c>
    </row>
    <row r="105" spans="1:5" ht="15" thickBot="1">
      <c r="B105" s="5" t="s">
        <v>223</v>
      </c>
      <c r="C105" t="s">
        <v>1784</v>
      </c>
      <c r="D105" t="s">
        <v>1785</v>
      </c>
      <c r="E105" s="23">
        <v>476139</v>
      </c>
    </row>
    <row r="106" spans="1:5" ht="15" thickBot="1">
      <c r="B106" s="5" t="s">
        <v>224</v>
      </c>
      <c r="C106" t="s">
        <v>1786</v>
      </c>
      <c r="D106" t="s">
        <v>1787</v>
      </c>
      <c r="E106" s="23">
        <v>219018</v>
      </c>
    </row>
    <row r="107" spans="1:5" ht="15" thickBot="1">
      <c r="B107" s="5" t="s">
        <v>225</v>
      </c>
      <c r="C107" t="s">
        <v>1788</v>
      </c>
      <c r="D107" t="s">
        <v>1789</v>
      </c>
      <c r="E107" s="23">
        <v>661318</v>
      </c>
    </row>
    <row r="108" spans="1:5" ht="15" thickBot="1">
      <c r="A108" s="1"/>
      <c r="B108" s="5" t="s">
        <v>226</v>
      </c>
      <c r="C108" t="s">
        <v>1790</v>
      </c>
      <c r="D108" t="s">
        <v>1791</v>
      </c>
      <c r="E108" s="23">
        <v>366034</v>
      </c>
    </row>
    <row r="109" spans="1:5" ht="15" thickBot="1">
      <c r="B109" s="5" t="s">
        <v>228</v>
      </c>
      <c r="C109" t="s">
        <v>1792</v>
      </c>
      <c r="D109" t="s">
        <v>1793</v>
      </c>
      <c r="E109" s="23">
        <v>729962</v>
      </c>
    </row>
    <row r="110" spans="1:5" ht="15" thickBot="1">
      <c r="B110" s="5" t="s">
        <v>102</v>
      </c>
      <c r="C110" t="s">
        <v>1794</v>
      </c>
      <c r="D110" t="s">
        <v>1795</v>
      </c>
      <c r="E110" s="23">
        <v>4186812</v>
      </c>
    </row>
    <row r="111" spans="1:5" ht="15" thickBot="1">
      <c r="B111" s="5" t="s">
        <v>229</v>
      </c>
      <c r="C111" t="s">
        <v>1796</v>
      </c>
      <c r="D111" t="s">
        <v>1797</v>
      </c>
      <c r="E111" s="23">
        <v>190426</v>
      </c>
    </row>
    <row r="112" spans="1:5" ht="15" thickBot="1">
      <c r="A112" s="1"/>
      <c r="B112" s="5" t="s">
        <v>230</v>
      </c>
      <c r="C112" t="s">
        <v>1798</v>
      </c>
      <c r="D112" t="s">
        <v>1799</v>
      </c>
      <c r="E112" s="23">
        <v>294978</v>
      </c>
    </row>
    <row r="113" spans="1:5" ht="15" thickBot="1">
      <c r="B113" s="5" t="s">
        <v>231</v>
      </c>
      <c r="C113" t="s">
        <v>1800</v>
      </c>
      <c r="D113" t="s">
        <v>1801</v>
      </c>
      <c r="E113" s="23">
        <v>1990177</v>
      </c>
    </row>
    <row r="114" spans="1:5" ht="15" thickBot="1">
      <c r="B114" s="5" t="s">
        <v>232</v>
      </c>
      <c r="C114" t="s">
        <v>1802</v>
      </c>
      <c r="D114" t="s">
        <v>1803</v>
      </c>
      <c r="E114" s="23">
        <v>924435</v>
      </c>
    </row>
    <row r="115" spans="1:5" ht="15" thickBot="1">
      <c r="B115" s="5" t="s">
        <v>233</v>
      </c>
      <c r="C115" t="s">
        <v>1804</v>
      </c>
      <c r="D115" t="s">
        <v>1805</v>
      </c>
      <c r="E115" s="23">
        <v>406379</v>
      </c>
    </row>
    <row r="116" spans="1:5" ht="15" thickBot="1">
      <c r="A116" s="1"/>
      <c r="B116" s="5" t="s">
        <v>101</v>
      </c>
      <c r="C116" t="s">
        <v>1806</v>
      </c>
      <c r="D116" t="s">
        <v>1807</v>
      </c>
      <c r="E116" s="23">
        <v>645951</v>
      </c>
    </row>
    <row r="117" spans="1:5" ht="15" thickBot="1">
      <c r="B117" s="5" t="s">
        <v>234</v>
      </c>
      <c r="C117" t="s">
        <v>1808</v>
      </c>
      <c r="D117" t="s">
        <v>1809</v>
      </c>
      <c r="E117" s="23">
        <v>429982</v>
      </c>
    </row>
    <row r="118" spans="1:5" ht="15" thickBot="1">
      <c r="B118" s="5" t="s">
        <v>235</v>
      </c>
      <c r="C118" t="s">
        <v>1810</v>
      </c>
      <c r="D118" t="s">
        <v>1811</v>
      </c>
      <c r="E118" s="23">
        <v>133974</v>
      </c>
    </row>
    <row r="119" spans="1:5" ht="15" thickBot="1">
      <c r="B119" s="5" t="s">
        <v>236</v>
      </c>
      <c r="C119" t="s">
        <v>1812</v>
      </c>
      <c r="D119" t="s">
        <v>1813</v>
      </c>
      <c r="E119" s="23">
        <v>284870</v>
      </c>
    </row>
    <row r="120" spans="1:5" ht="15" thickBot="1">
      <c r="A120" s="1"/>
      <c r="B120" s="5" t="s">
        <v>237</v>
      </c>
      <c r="C120" t="s">
        <v>1814</v>
      </c>
      <c r="D120" t="s">
        <v>1815</v>
      </c>
      <c r="E120" s="23">
        <v>120357</v>
      </c>
    </row>
    <row r="121" spans="1:5" ht="15" thickBot="1">
      <c r="B121" s="5" t="s">
        <v>238</v>
      </c>
      <c r="C121" t="s">
        <v>1816</v>
      </c>
      <c r="D121" t="s">
        <v>1817</v>
      </c>
      <c r="E121" s="23">
        <v>321698</v>
      </c>
    </row>
    <row r="122" spans="1:5" ht="15" thickBot="1">
      <c r="B122" s="5" t="s">
        <v>239</v>
      </c>
      <c r="C122" t="s">
        <v>1818</v>
      </c>
      <c r="D122" t="s">
        <v>1819</v>
      </c>
      <c r="E122" s="23">
        <v>246357</v>
      </c>
    </row>
    <row r="123" spans="1:5" ht="15" thickBot="1">
      <c r="B123" s="5" t="s">
        <v>240</v>
      </c>
      <c r="C123" t="s">
        <v>1820</v>
      </c>
      <c r="D123" t="s">
        <v>1821</v>
      </c>
      <c r="E123" s="23">
        <v>170373</v>
      </c>
    </row>
    <row r="124" spans="1:5" ht="15" thickBot="1">
      <c r="A124" s="1"/>
      <c r="B124" s="5" t="s">
        <v>241</v>
      </c>
      <c r="C124" t="s">
        <v>1822</v>
      </c>
      <c r="D124" t="s">
        <v>1823</v>
      </c>
      <c r="E124" s="23">
        <v>679692</v>
      </c>
    </row>
    <row r="125" spans="1:5" ht="15" thickBot="1">
      <c r="B125" s="5" t="s">
        <v>242</v>
      </c>
      <c r="C125" t="s">
        <v>1824</v>
      </c>
      <c r="D125" t="s">
        <v>1825</v>
      </c>
      <c r="E125" s="23">
        <v>2230450</v>
      </c>
    </row>
    <row r="126" spans="1:5" ht="15" thickBot="1">
      <c r="B126" s="5" t="s">
        <v>243</v>
      </c>
      <c r="C126" t="s">
        <v>1826</v>
      </c>
      <c r="D126" t="s">
        <v>1827</v>
      </c>
      <c r="E126" s="23">
        <v>144920</v>
      </c>
    </row>
    <row r="127" spans="1:5" ht="15" thickBot="1">
      <c r="B127" s="5" t="s">
        <v>244</v>
      </c>
      <c r="C127" t="s">
        <v>1828</v>
      </c>
      <c r="D127" t="s">
        <v>1829</v>
      </c>
      <c r="E127" s="23">
        <v>179231</v>
      </c>
    </row>
    <row r="128" spans="1:5" ht="15" thickBot="1">
      <c r="A128" s="1"/>
      <c r="B128" s="5" t="s">
        <v>245</v>
      </c>
      <c r="C128" t="s">
        <v>1830</v>
      </c>
      <c r="D128" t="s">
        <v>1831</v>
      </c>
      <c r="E128" s="23">
        <v>372237</v>
      </c>
    </row>
    <row r="129" spans="1:5" ht="15" thickBot="1">
      <c r="B129" s="5" t="s">
        <v>1557</v>
      </c>
      <c r="C129" t="s">
        <v>1832</v>
      </c>
      <c r="D129" t="s">
        <v>1833</v>
      </c>
      <c r="E129" s="23">
        <v>294992</v>
      </c>
    </row>
    <row r="130" spans="1:5" ht="15" thickBot="1">
      <c r="B130" s="5" t="s">
        <v>246</v>
      </c>
      <c r="C130" t="s">
        <v>1834</v>
      </c>
      <c r="D130" t="s">
        <v>1835</v>
      </c>
      <c r="E130" s="23">
        <v>1297847</v>
      </c>
    </row>
    <row r="131" spans="1:5" ht="15" thickBot="1">
      <c r="B131" s="5" t="s">
        <v>247</v>
      </c>
      <c r="C131" t="s">
        <v>1836</v>
      </c>
      <c r="D131" t="s">
        <v>1837</v>
      </c>
      <c r="E131" s="23">
        <v>159522</v>
      </c>
    </row>
    <row r="132" spans="1:5" ht="15" thickBot="1">
      <c r="A132" s="1"/>
      <c r="B132" s="5" t="s">
        <v>877</v>
      </c>
      <c r="C132" t="s">
        <v>1838</v>
      </c>
      <c r="D132" t="s">
        <v>1839</v>
      </c>
      <c r="E132" s="23">
        <v>1195032</v>
      </c>
    </row>
    <row r="133" spans="1:5" ht="15" thickBot="1">
      <c r="B133" s="5" t="s">
        <v>249</v>
      </c>
      <c r="C133" t="s">
        <v>1840</v>
      </c>
      <c r="D133" t="s">
        <v>1841</v>
      </c>
      <c r="E133" s="23">
        <v>841269</v>
      </c>
    </row>
    <row r="134" spans="1:5" ht="15" thickBot="1">
      <c r="B134" s="5" t="s">
        <v>250</v>
      </c>
      <c r="C134" t="s">
        <v>1842</v>
      </c>
      <c r="D134" t="s">
        <v>1843</v>
      </c>
      <c r="E134" s="23">
        <v>136896</v>
      </c>
    </row>
    <row r="135" spans="1:5" ht="15" thickBot="1">
      <c r="B135" s="5" t="s">
        <v>251</v>
      </c>
      <c r="C135" t="s">
        <v>1844</v>
      </c>
      <c r="D135" t="s">
        <v>1845</v>
      </c>
      <c r="E135" s="23">
        <v>496392</v>
      </c>
    </row>
    <row r="136" spans="1:5" ht="15" thickBot="1">
      <c r="A136" s="1"/>
      <c r="B136" s="5" t="s">
        <v>252</v>
      </c>
      <c r="C136" t="s">
        <v>1846</v>
      </c>
      <c r="D136" t="s">
        <v>1847</v>
      </c>
      <c r="E136" s="23">
        <v>161696</v>
      </c>
    </row>
    <row r="137" spans="1:5" ht="15" thickBot="1">
      <c r="B137" s="5" t="s">
        <v>253</v>
      </c>
      <c r="C137" t="s">
        <v>1848</v>
      </c>
      <c r="D137" t="s">
        <v>1849</v>
      </c>
      <c r="E137" s="23">
        <v>131139</v>
      </c>
    </row>
    <row r="138" spans="1:5" ht="15" thickBot="1">
      <c r="B138" s="5" t="s">
        <v>254</v>
      </c>
      <c r="C138" t="s">
        <v>1850</v>
      </c>
      <c r="D138" t="s">
        <v>1851</v>
      </c>
      <c r="E138" s="23">
        <v>1200691</v>
      </c>
    </row>
    <row r="139" spans="1:5" ht="15" thickBot="1">
      <c r="B139" s="5" t="s">
        <v>255</v>
      </c>
      <c r="C139" t="s">
        <v>1852</v>
      </c>
      <c r="D139" t="s">
        <v>1853</v>
      </c>
      <c r="E139" s="23">
        <v>701864</v>
      </c>
    </row>
    <row r="140" spans="1:5" ht="15" thickBot="1">
      <c r="A140" s="1"/>
      <c r="B140" s="5" t="s">
        <v>256</v>
      </c>
      <c r="C140" t="s">
        <v>1854</v>
      </c>
      <c r="D140" t="s">
        <v>1855</v>
      </c>
      <c r="E140" s="23">
        <v>425441</v>
      </c>
    </row>
    <row r="141" spans="1:5" ht="15" thickBot="1">
      <c r="B141" s="5" t="s">
        <v>257</v>
      </c>
      <c r="C141" t="s">
        <v>1856</v>
      </c>
      <c r="D141" t="s">
        <v>1857</v>
      </c>
      <c r="E141" s="23">
        <v>558231</v>
      </c>
    </row>
    <row r="142" spans="1:5" ht="15" thickBot="1">
      <c r="B142" s="5" t="s">
        <v>258</v>
      </c>
      <c r="C142" t="s">
        <v>1858</v>
      </c>
      <c r="D142" t="s">
        <v>1859</v>
      </c>
      <c r="E142" s="23">
        <v>814947</v>
      </c>
    </row>
    <row r="143" spans="1:5" ht="15" thickBot="1">
      <c r="B143" s="5" t="s">
        <v>259</v>
      </c>
      <c r="C143" t="s">
        <v>1860</v>
      </c>
      <c r="D143" t="s">
        <v>1861</v>
      </c>
      <c r="E143" s="23">
        <v>731661</v>
      </c>
    </row>
    <row r="144" spans="1:5" ht="15" thickBot="1">
      <c r="A144" s="1"/>
      <c r="B144" s="5" t="s">
        <v>260</v>
      </c>
      <c r="C144" t="s">
        <v>1862</v>
      </c>
      <c r="D144" t="s">
        <v>1863</v>
      </c>
      <c r="E144" s="23">
        <v>419660</v>
      </c>
    </row>
    <row r="145" spans="1:5" ht="15" thickBot="1">
      <c r="B145" s="5" t="s">
        <v>261</v>
      </c>
      <c r="C145" t="s">
        <v>1864</v>
      </c>
      <c r="D145" t="s">
        <v>1865</v>
      </c>
      <c r="E145" s="23">
        <v>203110</v>
      </c>
    </row>
    <row r="146" spans="1:5" ht="15" thickBot="1">
      <c r="B146" s="5" t="s">
        <v>262</v>
      </c>
      <c r="C146" t="s">
        <v>1866</v>
      </c>
      <c r="D146" t="s">
        <v>1867</v>
      </c>
      <c r="E146" s="23">
        <v>462576</v>
      </c>
    </row>
    <row r="147" spans="1:5" ht="15" thickBot="1">
      <c r="B147" s="5" t="s">
        <v>263</v>
      </c>
      <c r="C147" t="s">
        <v>1868</v>
      </c>
      <c r="D147" t="s">
        <v>1869</v>
      </c>
      <c r="E147" s="23">
        <v>339952</v>
      </c>
    </row>
    <row r="148" spans="1:5" ht="15" thickBot="1">
      <c r="A148" s="1"/>
      <c r="B148" s="5" t="s">
        <v>264</v>
      </c>
      <c r="C148" t="s">
        <v>1870</v>
      </c>
      <c r="D148" t="s">
        <v>1871</v>
      </c>
      <c r="E148" s="23">
        <v>193978</v>
      </c>
    </row>
    <row r="149" spans="1:5" ht="15" thickBot="1">
      <c r="B149" s="5" t="s">
        <v>265</v>
      </c>
      <c r="C149" t="s">
        <v>1872</v>
      </c>
      <c r="D149" t="s">
        <v>1873</v>
      </c>
      <c r="E149" s="23">
        <v>278042</v>
      </c>
    </row>
    <row r="150" spans="1:5" ht="15" thickBot="1">
      <c r="B150" s="5" t="s">
        <v>105</v>
      </c>
      <c r="C150" t="s">
        <v>1874</v>
      </c>
      <c r="D150" t="s">
        <v>1875</v>
      </c>
      <c r="E150" s="23">
        <v>520894</v>
      </c>
    </row>
    <row r="151" spans="1:5" ht="15" thickBot="1">
      <c r="B151" s="5" t="s">
        <v>266</v>
      </c>
      <c r="C151" t="s">
        <v>1876</v>
      </c>
      <c r="D151" t="s">
        <v>1877</v>
      </c>
      <c r="E151" s="23">
        <v>107934</v>
      </c>
    </row>
    <row r="152" spans="1:5" ht="15" thickBot="1">
      <c r="A152" s="1"/>
      <c r="B152" s="5" t="s">
        <v>267</v>
      </c>
      <c r="C152" t="s">
        <v>1878</v>
      </c>
      <c r="D152" t="s">
        <v>1879</v>
      </c>
      <c r="E152" s="23">
        <v>438924</v>
      </c>
    </row>
    <row r="153" spans="1:5" ht="15" thickBot="1">
      <c r="B153" s="5" t="s">
        <v>268</v>
      </c>
      <c r="C153" t="s">
        <v>1880</v>
      </c>
      <c r="D153" t="s">
        <v>1881</v>
      </c>
      <c r="E153" s="23">
        <v>947835</v>
      </c>
    </row>
    <row r="154" spans="1:5" ht="15" thickBot="1">
      <c r="B154" s="5" t="s">
        <v>269</v>
      </c>
      <c r="C154" t="s">
        <v>1882</v>
      </c>
      <c r="D154" t="s">
        <v>1883</v>
      </c>
      <c r="E154" s="23">
        <v>155539</v>
      </c>
    </row>
    <row r="155" spans="1:5" ht="15" thickBot="1">
      <c r="B155" s="5" t="s">
        <v>270</v>
      </c>
      <c r="C155" t="s">
        <v>1884</v>
      </c>
      <c r="D155" t="s">
        <v>1885</v>
      </c>
      <c r="E155" s="23">
        <v>291378</v>
      </c>
    </row>
    <row r="156" spans="1:5" ht="15" thickBot="1">
      <c r="A156" s="1"/>
      <c r="B156" s="5" t="s">
        <v>271</v>
      </c>
      <c r="C156" t="s">
        <v>1886</v>
      </c>
      <c r="D156" t="s">
        <v>1887</v>
      </c>
      <c r="E156" s="23">
        <v>535653</v>
      </c>
    </row>
    <row r="157" spans="1:5" ht="15" thickBot="1">
      <c r="B157" s="5" t="s">
        <v>272</v>
      </c>
      <c r="C157" t="s">
        <v>1888</v>
      </c>
      <c r="D157" t="s">
        <v>1889</v>
      </c>
      <c r="E157" s="23">
        <v>242563</v>
      </c>
    </row>
    <row r="158" spans="1:5" ht="15" thickBot="1">
      <c r="B158" s="5" t="s">
        <v>273</v>
      </c>
      <c r="C158" t="s">
        <v>1890</v>
      </c>
      <c r="D158" t="s">
        <v>1891</v>
      </c>
      <c r="E158" s="23">
        <v>996453</v>
      </c>
    </row>
    <row r="159" spans="1:5" ht="15" thickBot="1">
      <c r="B159" s="5" t="s">
        <v>274</v>
      </c>
      <c r="C159" t="s">
        <v>1892</v>
      </c>
      <c r="D159" t="s">
        <v>1893</v>
      </c>
      <c r="E159" s="23">
        <v>633887</v>
      </c>
    </row>
    <row r="160" spans="1:5" ht="15" thickBot="1">
      <c r="A160" s="1"/>
      <c r="B160" s="5" t="s">
        <v>275</v>
      </c>
      <c r="C160" t="s">
        <v>1894</v>
      </c>
      <c r="D160" t="s">
        <v>1895</v>
      </c>
      <c r="E160" s="23">
        <v>102512</v>
      </c>
    </row>
    <row r="161" spans="1:5" ht="15" thickBot="1">
      <c r="B161" s="5" t="s">
        <v>276</v>
      </c>
      <c r="C161" t="s">
        <v>1896</v>
      </c>
      <c r="D161" t="s">
        <v>1897</v>
      </c>
      <c r="E161" s="23">
        <v>354296</v>
      </c>
    </row>
    <row r="162" spans="1:5" ht="15" thickBot="1">
      <c r="B162" s="5" t="s">
        <v>968</v>
      </c>
      <c r="C162" t="s">
        <v>1898</v>
      </c>
      <c r="D162" t="s">
        <v>1899</v>
      </c>
      <c r="E162" s="23">
        <v>149625</v>
      </c>
    </row>
    <row r="163" spans="1:5" ht="15" thickBot="1">
      <c r="B163" s="5" t="s">
        <v>278</v>
      </c>
      <c r="C163" t="s">
        <v>1900</v>
      </c>
      <c r="D163" t="s">
        <v>1901</v>
      </c>
      <c r="E163" s="23">
        <v>1977294</v>
      </c>
    </row>
    <row r="164" spans="1:5" ht="15" thickBot="1">
      <c r="A164" s="1"/>
      <c r="B164" s="5" t="s">
        <v>279</v>
      </c>
      <c r="C164" t="s">
        <v>1902</v>
      </c>
      <c r="D164" t="s">
        <v>1903</v>
      </c>
      <c r="E164" s="23">
        <v>1461389</v>
      </c>
    </row>
    <row r="165" spans="1:5" ht="15" thickBot="1">
      <c r="B165" s="5" t="s">
        <v>280</v>
      </c>
      <c r="C165" t="s">
        <v>1904</v>
      </c>
      <c r="D165" t="s">
        <v>1905</v>
      </c>
      <c r="E165" s="23">
        <v>199262</v>
      </c>
    </row>
    <row r="166" spans="1:5" ht="15" thickBot="1">
      <c r="B166" s="5" t="s">
        <v>281</v>
      </c>
      <c r="C166" t="s">
        <v>1906</v>
      </c>
      <c r="D166" t="s">
        <v>1907</v>
      </c>
      <c r="E166" s="23">
        <v>763157</v>
      </c>
    </row>
    <row r="167" spans="1:5" ht="15" thickBot="1">
      <c r="B167" s="5" t="s">
        <v>282</v>
      </c>
      <c r="C167" t="s">
        <v>1908</v>
      </c>
      <c r="D167" t="s">
        <v>1909</v>
      </c>
      <c r="E167" s="23">
        <v>1159894</v>
      </c>
    </row>
    <row r="168" spans="1:5" ht="15" thickBot="1">
      <c r="A168" s="1"/>
      <c r="B168" s="5" t="s">
        <v>283</v>
      </c>
      <c r="C168" t="s">
        <v>1910</v>
      </c>
      <c r="D168" t="s">
        <v>1911</v>
      </c>
      <c r="E168" s="23">
        <v>358402</v>
      </c>
    </row>
    <row r="169" spans="1:5" ht="15" thickBot="1">
      <c r="B169" s="5" t="s">
        <v>284</v>
      </c>
      <c r="C169" t="s">
        <v>1912</v>
      </c>
      <c r="D169" t="s">
        <v>1913</v>
      </c>
      <c r="E169" s="23">
        <v>182955</v>
      </c>
    </row>
    <row r="170" spans="1:5" ht="15" thickBot="1">
      <c r="B170" s="5" t="s">
        <v>285</v>
      </c>
      <c r="C170" t="s">
        <v>1914</v>
      </c>
      <c r="D170" t="s">
        <v>1915</v>
      </c>
      <c r="E170" s="23">
        <v>421771</v>
      </c>
    </row>
    <row r="171" spans="1:5" ht="15" thickBot="1">
      <c r="B171" s="5" t="s">
        <v>286</v>
      </c>
      <c r="C171" t="s">
        <v>1916</v>
      </c>
      <c r="D171" t="s">
        <v>1917</v>
      </c>
      <c r="E171" s="23">
        <v>198363</v>
      </c>
    </row>
    <row r="172" spans="1:5" ht="15" thickBot="1">
      <c r="A172" s="1"/>
      <c r="B172" s="5" t="s">
        <v>287</v>
      </c>
      <c r="C172" t="s">
        <v>1918</v>
      </c>
      <c r="D172" t="s">
        <v>1919</v>
      </c>
      <c r="E172" s="23">
        <v>401142</v>
      </c>
    </row>
    <row r="173" spans="1:5" ht="15" thickBot="1">
      <c r="B173" s="5" t="s">
        <v>288</v>
      </c>
      <c r="C173" t="s">
        <v>1920</v>
      </c>
      <c r="D173" t="s">
        <v>1921</v>
      </c>
      <c r="E173" s="23">
        <v>252469</v>
      </c>
    </row>
    <row r="174" spans="1:5" ht="15" thickBot="1">
      <c r="B174" s="5" t="s">
        <v>289</v>
      </c>
      <c r="C174" t="s">
        <v>1922</v>
      </c>
      <c r="D174" t="s">
        <v>1923</v>
      </c>
      <c r="E174" s="23">
        <v>130546</v>
      </c>
    </row>
    <row r="175" spans="1:5" ht="15" thickBot="1">
      <c r="B175" s="5" t="s">
        <v>290</v>
      </c>
      <c r="C175" t="s">
        <v>1924</v>
      </c>
      <c r="D175" t="s">
        <v>1925</v>
      </c>
      <c r="E175" s="23">
        <v>322262</v>
      </c>
    </row>
    <row r="176" spans="1:5" ht="15" thickBot="1">
      <c r="A176" s="1"/>
      <c r="B176" s="5" t="s">
        <v>291</v>
      </c>
      <c r="C176" t="s">
        <v>1926</v>
      </c>
      <c r="D176" t="s">
        <v>1927</v>
      </c>
      <c r="E176" s="23">
        <v>273185</v>
      </c>
    </row>
    <row r="177" spans="1:5" ht="15" thickBot="1">
      <c r="B177" s="5" t="s">
        <v>292</v>
      </c>
      <c r="C177" t="s">
        <v>1928</v>
      </c>
      <c r="D177" t="s">
        <v>1929</v>
      </c>
      <c r="E177" s="23">
        <v>298434</v>
      </c>
    </row>
    <row r="178" spans="1:5" ht="15" thickBot="1">
      <c r="B178" s="5" t="s">
        <v>293</v>
      </c>
      <c r="C178" t="s">
        <v>1930</v>
      </c>
      <c r="D178" t="s">
        <v>1931</v>
      </c>
      <c r="E178" s="23">
        <v>614358</v>
      </c>
    </row>
    <row r="179" spans="1:5" ht="15" thickBot="1">
      <c r="B179" s="5" t="s">
        <v>294</v>
      </c>
      <c r="C179" t="s">
        <v>1932</v>
      </c>
      <c r="D179" t="s">
        <v>1933</v>
      </c>
      <c r="E179" s="23">
        <v>336490</v>
      </c>
    </row>
    <row r="180" spans="1:5" ht="15" thickBot="1">
      <c r="A180" s="1"/>
      <c r="B180" s="5" t="s">
        <v>295</v>
      </c>
      <c r="C180" t="s">
        <v>1934</v>
      </c>
      <c r="D180" t="s">
        <v>1935</v>
      </c>
      <c r="E180" s="23">
        <v>2714218</v>
      </c>
    </row>
    <row r="181" spans="1:5" ht="15" thickBot="1">
      <c r="B181" s="5" t="s">
        <v>296</v>
      </c>
      <c r="C181" t="s">
        <v>1936</v>
      </c>
      <c r="D181" t="s">
        <v>1937</v>
      </c>
      <c r="E181" s="23">
        <v>459802</v>
      </c>
    </row>
    <row r="182" spans="1:5" ht="15" thickBot="1">
      <c r="B182" s="5" t="s">
        <v>297</v>
      </c>
      <c r="C182" t="s">
        <v>1938</v>
      </c>
      <c r="D182" t="s">
        <v>1939</v>
      </c>
      <c r="E182" s="23">
        <v>232150</v>
      </c>
    </row>
    <row r="183" spans="1:5" ht="15" thickBot="1">
      <c r="B183" s="5" t="s">
        <v>298</v>
      </c>
      <c r="C183" t="s">
        <v>1940</v>
      </c>
      <c r="D183" t="s">
        <v>1941</v>
      </c>
      <c r="E183" s="23">
        <v>757153</v>
      </c>
    </row>
    <row r="184" spans="1:5" ht="15" thickBot="1">
      <c r="A184" s="1"/>
      <c r="B184" s="5" t="s">
        <v>299</v>
      </c>
      <c r="C184" t="s">
        <v>1942</v>
      </c>
      <c r="D184" t="s">
        <v>1943</v>
      </c>
      <c r="E184" s="23">
        <v>360195</v>
      </c>
    </row>
    <row r="185" spans="1:5" ht="15" thickBot="1">
      <c r="B185" s="5" t="s">
        <v>1038</v>
      </c>
      <c r="C185" t="s">
        <v>1944</v>
      </c>
      <c r="D185" t="s">
        <v>1945</v>
      </c>
      <c r="E185" s="23">
        <v>640890</v>
      </c>
    </row>
    <row r="186" spans="1:5" ht="15" thickBot="1">
      <c r="B186" s="5" t="s">
        <v>301</v>
      </c>
      <c r="C186" t="s">
        <v>1946</v>
      </c>
      <c r="D186" t="s">
        <v>1947</v>
      </c>
      <c r="E186" s="23">
        <v>105194</v>
      </c>
    </row>
    <row r="187" spans="1:5" ht="15" thickBot="1">
      <c r="B187" s="5" t="s">
        <v>302</v>
      </c>
      <c r="C187" t="s">
        <v>1948</v>
      </c>
      <c r="D187" t="s">
        <v>1949</v>
      </c>
      <c r="E187" s="23">
        <v>412433</v>
      </c>
    </row>
    <row r="188" spans="1:5" ht="15" thickBot="1">
      <c r="A188" s="1"/>
      <c r="B188" s="5" t="s">
        <v>303</v>
      </c>
      <c r="C188" t="s">
        <v>1950</v>
      </c>
      <c r="D188" t="s">
        <v>1951</v>
      </c>
      <c r="E188" s="23">
        <v>1129050</v>
      </c>
    </row>
    <row r="189" spans="1:5" ht="15" thickBot="1">
      <c r="B189" s="5" t="s">
        <v>304</v>
      </c>
      <c r="C189" t="s">
        <v>1952</v>
      </c>
      <c r="D189" t="s">
        <v>1953</v>
      </c>
      <c r="E189" s="23">
        <v>435792</v>
      </c>
    </row>
    <row r="190" spans="1:5" ht="15" thickBot="1">
      <c r="B190" s="5" t="s">
        <v>305</v>
      </c>
      <c r="C190" t="s">
        <v>1954</v>
      </c>
      <c r="D190" t="s">
        <v>1955</v>
      </c>
      <c r="E190" s="23">
        <v>385610</v>
      </c>
    </row>
    <row r="191" spans="1:5" ht="15" thickBot="1">
      <c r="B191" s="5" t="s">
        <v>306</v>
      </c>
      <c r="C191" t="s">
        <v>1956</v>
      </c>
      <c r="D191" t="s">
        <v>1957</v>
      </c>
      <c r="E191" s="23">
        <v>475088</v>
      </c>
    </row>
    <row r="192" spans="1:5" ht="15" thickBot="1">
      <c r="A192" s="1"/>
      <c r="B192" s="5" t="s">
        <v>307</v>
      </c>
      <c r="C192" t="s">
        <v>1958</v>
      </c>
      <c r="D192" t="s">
        <v>1959</v>
      </c>
      <c r="E192" s="23">
        <v>103522</v>
      </c>
    </row>
    <row r="193" spans="1:5" ht="15" thickBot="1">
      <c r="B193" s="5" t="s">
        <v>308</v>
      </c>
      <c r="C193" t="s">
        <v>1960</v>
      </c>
      <c r="D193" t="s">
        <v>1961</v>
      </c>
      <c r="E193" s="23">
        <v>75005</v>
      </c>
    </row>
    <row r="194" spans="1:5" ht="15" thickBot="1">
      <c r="B194" s="5" t="s">
        <v>309</v>
      </c>
      <c r="C194" t="s">
        <v>1962</v>
      </c>
      <c r="D194" t="s">
        <v>1963</v>
      </c>
      <c r="E194" s="23">
        <v>280963</v>
      </c>
    </row>
    <row r="195" spans="1:5" ht="15" thickBot="1">
      <c r="B195" s="5" t="s">
        <v>310</v>
      </c>
      <c r="C195" t="s">
        <v>1964</v>
      </c>
      <c r="D195" t="s">
        <v>1965</v>
      </c>
      <c r="E195" s="23">
        <v>200023</v>
      </c>
    </row>
    <row r="196" spans="1:5" ht="15" thickBot="1">
      <c r="A196" s="1"/>
      <c r="B196" s="5" t="s">
        <v>311</v>
      </c>
      <c r="C196" t="s">
        <v>1966</v>
      </c>
      <c r="D196" t="s">
        <v>1967</v>
      </c>
      <c r="E196" s="23">
        <v>555344</v>
      </c>
    </row>
    <row r="197" spans="1:5" ht="15" thickBot="1">
      <c r="B197" s="5" t="s">
        <v>312</v>
      </c>
      <c r="C197" t="s">
        <v>1968</v>
      </c>
      <c r="D197" t="s">
        <v>1969</v>
      </c>
      <c r="E197" s="23">
        <v>254792</v>
      </c>
    </row>
    <row r="198" spans="1:5" ht="15" thickBot="1">
      <c r="B198" s="5" t="s">
        <v>313</v>
      </c>
      <c r="C198" t="s">
        <v>1970</v>
      </c>
      <c r="D198" t="s">
        <v>1971</v>
      </c>
      <c r="E198" s="23">
        <v>333663</v>
      </c>
    </row>
    <row r="199" spans="1:5" ht="15" thickBot="1">
      <c r="B199" s="5" t="s">
        <v>314</v>
      </c>
      <c r="C199" t="s">
        <v>1972</v>
      </c>
      <c r="D199" t="s">
        <v>1973</v>
      </c>
      <c r="E199" s="23">
        <v>3334884</v>
      </c>
    </row>
    <row r="200" spans="1:5" ht="15" thickBot="1">
      <c r="A200" s="1"/>
      <c r="B200" s="5" t="s">
        <v>315</v>
      </c>
      <c r="C200" t="s">
        <v>1974</v>
      </c>
      <c r="D200" t="s">
        <v>1975</v>
      </c>
      <c r="E200" s="23">
        <v>817752</v>
      </c>
    </row>
    <row r="201" spans="1:5" ht="15" thickBot="1">
      <c r="B201" s="5" t="s">
        <v>316</v>
      </c>
      <c r="C201" t="s">
        <v>1976</v>
      </c>
      <c r="D201" t="s">
        <v>1977</v>
      </c>
      <c r="E201" s="23">
        <v>828689</v>
      </c>
    </row>
    <row r="202" spans="1:5" ht="15" thickBot="1">
      <c r="B202" s="5" t="s">
        <v>317</v>
      </c>
      <c r="C202" t="s">
        <v>1978</v>
      </c>
      <c r="D202" t="s">
        <v>1979</v>
      </c>
      <c r="E202" s="23">
        <v>102884</v>
      </c>
    </row>
    <row r="203" spans="1:5" ht="15" thickBot="1">
      <c r="B203" s="5" t="s">
        <v>318</v>
      </c>
      <c r="C203" t="s">
        <v>1980</v>
      </c>
      <c r="D203" t="s">
        <v>1981</v>
      </c>
      <c r="E203" s="23">
        <v>430439</v>
      </c>
    </row>
    <row r="204" spans="1:5" ht="15" thickBot="1">
      <c r="A204" s="1"/>
      <c r="B204" s="5" t="s">
        <v>319</v>
      </c>
      <c r="C204" t="s">
        <v>1982</v>
      </c>
      <c r="D204" t="s">
        <v>1983</v>
      </c>
      <c r="E204" s="23">
        <v>551739</v>
      </c>
    </row>
    <row r="205" spans="1:5" ht="15" thickBot="1">
      <c r="B205" s="5" t="s">
        <v>320</v>
      </c>
      <c r="C205" t="s">
        <v>1984</v>
      </c>
      <c r="D205" t="s">
        <v>1985</v>
      </c>
      <c r="E205" s="23">
        <v>317742</v>
      </c>
    </row>
    <row r="206" spans="1:5" ht="15" thickBot="1">
      <c r="B206" s="5" t="s">
        <v>321</v>
      </c>
      <c r="C206" t="s">
        <v>1986</v>
      </c>
      <c r="D206" t="s">
        <v>1987</v>
      </c>
      <c r="E206" s="23">
        <v>173713</v>
      </c>
    </row>
    <row r="207" spans="1:5" ht="15" thickBot="1">
      <c r="B207" s="5" t="s">
        <v>322</v>
      </c>
      <c r="C207" t="s">
        <v>1988</v>
      </c>
      <c r="D207" t="s">
        <v>1989</v>
      </c>
      <c r="E207" s="23">
        <v>292903</v>
      </c>
    </row>
    <row r="208" spans="1:5" ht="15" thickBot="1">
      <c r="A208" s="1"/>
      <c r="B208" s="5" t="s">
        <v>323</v>
      </c>
      <c r="C208" t="s">
        <v>1990</v>
      </c>
      <c r="D208" t="s">
        <v>1991</v>
      </c>
      <c r="E208" s="23">
        <v>160104</v>
      </c>
    </row>
    <row r="209" spans="1:5" ht="15" thickBot="1">
      <c r="B209" s="5" t="s">
        <v>324</v>
      </c>
      <c r="C209" t="s">
        <v>1992</v>
      </c>
      <c r="D209" t="s">
        <v>1993</v>
      </c>
      <c r="E209" s="23">
        <v>133090</v>
      </c>
    </row>
    <row r="210" spans="1:5" ht="15" thickBot="1">
      <c r="B210" s="5" t="s">
        <v>325</v>
      </c>
      <c r="C210" t="s">
        <v>1994</v>
      </c>
      <c r="D210" t="s">
        <v>1995</v>
      </c>
      <c r="E210" s="23">
        <v>357682</v>
      </c>
    </row>
    <row r="211" spans="1:5" ht="15" thickBot="1">
      <c r="B211" s="5" t="s">
        <v>326</v>
      </c>
      <c r="C211" t="s">
        <v>1996</v>
      </c>
      <c r="D211" t="s">
        <v>1997</v>
      </c>
      <c r="E211" s="23">
        <v>861247</v>
      </c>
    </row>
    <row r="212" spans="1:5" ht="15" thickBot="1">
      <c r="A212" s="1"/>
      <c r="B212" s="5" t="s">
        <v>327</v>
      </c>
      <c r="C212" t="s">
        <v>1998</v>
      </c>
      <c r="D212" t="s">
        <v>1999</v>
      </c>
      <c r="E212" s="23">
        <v>297728</v>
      </c>
    </row>
    <row r="213" spans="1:5" ht="15" thickBot="1">
      <c r="B213" s="5" t="s">
        <v>328</v>
      </c>
      <c r="C213" t="s">
        <v>2000</v>
      </c>
      <c r="D213" t="s">
        <v>2001</v>
      </c>
      <c r="E213" s="23">
        <v>423852</v>
      </c>
    </row>
    <row r="214" spans="1:5" ht="15" thickBot="1">
      <c r="B214" s="5" t="s">
        <v>108</v>
      </c>
      <c r="C214" t="s">
        <v>2002</v>
      </c>
      <c r="D214" t="s">
        <v>2003</v>
      </c>
      <c r="E214" s="23">
        <v>208315</v>
      </c>
    </row>
    <row r="215" spans="1:5" ht="15" thickBot="1">
      <c r="B215" s="5" t="s">
        <v>111</v>
      </c>
      <c r="C215" t="s">
        <v>2004</v>
      </c>
      <c r="D215" t="s">
        <v>2005</v>
      </c>
      <c r="E215" s="23">
        <v>191170</v>
      </c>
    </row>
    <row r="216" spans="1:5" ht="15" thickBot="1">
      <c r="A216" s="1"/>
      <c r="B216" s="5" t="s">
        <v>329</v>
      </c>
      <c r="C216" t="s">
        <v>2006</v>
      </c>
      <c r="D216" t="s">
        <v>2007</v>
      </c>
      <c r="E216" s="23">
        <v>284160</v>
      </c>
    </row>
    <row r="217" spans="1:5" ht="15" thickBot="1">
      <c r="B217" s="5" t="s">
        <v>330</v>
      </c>
      <c r="C217" t="s">
        <v>2008</v>
      </c>
      <c r="D217" t="s">
        <v>2009</v>
      </c>
      <c r="E217" s="23">
        <v>656252</v>
      </c>
    </row>
    <row r="218" spans="1:5" ht="15" thickBot="1">
      <c r="B218" s="5" t="s">
        <v>331</v>
      </c>
      <c r="C218" t="s">
        <v>2010</v>
      </c>
      <c r="D218" t="s">
        <v>2011</v>
      </c>
      <c r="E218" s="23">
        <v>411853</v>
      </c>
    </row>
    <row r="219" spans="1:5" ht="15" thickBot="1">
      <c r="B219" s="5" t="s">
        <v>332</v>
      </c>
      <c r="C219" t="s">
        <v>2012</v>
      </c>
      <c r="D219" t="s">
        <v>2013</v>
      </c>
      <c r="E219" s="23">
        <v>73038</v>
      </c>
    </row>
    <row r="220" spans="1:5" ht="15" thickBot="1">
      <c r="A220" s="1"/>
      <c r="B220" s="5" t="s">
        <v>333</v>
      </c>
      <c r="C220" t="s">
        <v>2014</v>
      </c>
      <c r="D220" t="s">
        <v>2015</v>
      </c>
      <c r="E220" s="23">
        <v>87035</v>
      </c>
    </row>
    <row r="221" spans="1:5" ht="15" thickBot="1">
      <c r="B221" s="5" t="s">
        <v>334</v>
      </c>
      <c r="C221" t="s">
        <v>2016</v>
      </c>
      <c r="D221" t="s">
        <v>2017</v>
      </c>
      <c r="E221" s="23">
        <v>427406</v>
      </c>
    </row>
    <row r="222" spans="1:5" ht="15" thickBot="1">
      <c r="B222" s="5" t="s">
        <v>335</v>
      </c>
      <c r="C222" t="s">
        <v>2018</v>
      </c>
      <c r="D222" t="s">
        <v>2019</v>
      </c>
      <c r="E222" s="23">
        <v>1209071</v>
      </c>
    </row>
    <row r="223" spans="1:5" ht="15" thickBot="1">
      <c r="B223" s="5" t="s">
        <v>336</v>
      </c>
      <c r="C223" t="s">
        <v>2020</v>
      </c>
      <c r="D223" t="s">
        <v>2021</v>
      </c>
      <c r="E223" s="23">
        <v>612518</v>
      </c>
    </row>
    <row r="224" spans="1:5" ht="15" thickBot="1">
      <c r="A224" s="1"/>
      <c r="B224" s="5" t="s">
        <v>337</v>
      </c>
      <c r="C224" t="s">
        <v>2022</v>
      </c>
      <c r="D224" t="s">
        <v>2023</v>
      </c>
      <c r="E224" s="23">
        <v>119879</v>
      </c>
    </row>
    <row r="225" spans="1:5" ht="15" thickBot="1">
      <c r="B225" s="5" t="s">
        <v>338</v>
      </c>
      <c r="C225" t="s">
        <v>2024</v>
      </c>
      <c r="D225" t="s">
        <v>2025</v>
      </c>
      <c r="E225" s="23">
        <v>91723</v>
      </c>
    </row>
    <row r="226" spans="1:5" ht="15" thickBot="1">
      <c r="B226" s="5" t="s">
        <v>339</v>
      </c>
      <c r="C226" t="s">
        <v>2026</v>
      </c>
      <c r="D226" t="s">
        <v>2027</v>
      </c>
      <c r="E226" s="23">
        <v>477099</v>
      </c>
    </row>
    <row r="227" spans="1:5" ht="15" thickBot="1">
      <c r="B227" s="5" t="s">
        <v>340</v>
      </c>
      <c r="C227" t="s">
        <v>2028</v>
      </c>
      <c r="D227" t="s">
        <v>2029</v>
      </c>
      <c r="E227" s="23">
        <v>298684</v>
      </c>
    </row>
    <row r="228" spans="1:5" ht="15" thickBot="1">
      <c r="A228" s="1"/>
      <c r="B228" s="5" t="s">
        <v>341</v>
      </c>
      <c r="C228" t="s">
        <v>2030</v>
      </c>
      <c r="D228" t="s">
        <v>2031</v>
      </c>
      <c r="E228" s="23">
        <v>487365</v>
      </c>
    </row>
    <row r="229" spans="1:5" ht="15" thickBot="1">
      <c r="B229" s="5" t="s">
        <v>342</v>
      </c>
      <c r="C229" t="s">
        <v>2032</v>
      </c>
      <c r="D229" t="s">
        <v>2033</v>
      </c>
      <c r="E229" s="23">
        <v>302558</v>
      </c>
    </row>
    <row r="230" spans="1:5" ht="15" thickBot="1">
      <c r="B230" s="5" t="s">
        <v>343</v>
      </c>
      <c r="C230" t="s">
        <v>2034</v>
      </c>
      <c r="D230" t="s">
        <v>2035</v>
      </c>
      <c r="E230" s="23">
        <v>222035</v>
      </c>
    </row>
    <row r="231" spans="1:5" ht="15" thickBot="1">
      <c r="B231" s="5" t="s">
        <v>344</v>
      </c>
      <c r="C231" t="s">
        <v>2036</v>
      </c>
      <c r="D231" t="s">
        <v>2037</v>
      </c>
      <c r="E231" s="23">
        <v>600294</v>
      </c>
    </row>
    <row r="232" spans="1:5" ht="15" thickBot="1">
      <c r="A232" s="1"/>
      <c r="B232" s="5" t="s">
        <v>345</v>
      </c>
      <c r="C232" t="s">
        <v>2038</v>
      </c>
      <c r="D232" t="s">
        <v>2039</v>
      </c>
      <c r="E232" s="23">
        <v>213497</v>
      </c>
    </row>
    <row r="233" spans="1:5" ht="15" thickBot="1">
      <c r="B233" s="5" t="s">
        <v>115</v>
      </c>
      <c r="C233" t="s">
        <v>2040</v>
      </c>
      <c r="D233" t="s">
        <v>2041</v>
      </c>
      <c r="E233" s="23">
        <v>420608</v>
      </c>
    </row>
    <row r="234" spans="1:5" ht="15" thickBot="1">
      <c r="B234" s="5" t="s">
        <v>346</v>
      </c>
      <c r="C234" t="s">
        <v>2042</v>
      </c>
      <c r="D234" t="s">
        <v>2043</v>
      </c>
      <c r="E234" s="23">
        <v>233973</v>
      </c>
    </row>
    <row r="235" spans="1:5" ht="15" thickBot="1">
      <c r="B235" s="5" t="s">
        <v>347</v>
      </c>
      <c r="C235" t="s">
        <v>2044</v>
      </c>
      <c r="D235" t="s">
        <v>2045</v>
      </c>
      <c r="E235" s="23">
        <v>536300</v>
      </c>
    </row>
    <row r="236" spans="1:5" ht="15" thickBot="1">
      <c r="A236" s="1"/>
      <c r="B236" s="5" t="s">
        <v>348</v>
      </c>
      <c r="C236" t="s">
        <v>2046</v>
      </c>
      <c r="D236" t="s">
        <v>2047</v>
      </c>
      <c r="E236" s="23">
        <v>33111</v>
      </c>
    </row>
    <row r="237" spans="1:5" ht="15" thickBot="1">
      <c r="B237" s="5" t="s">
        <v>349</v>
      </c>
      <c r="C237" t="s">
        <v>2048</v>
      </c>
      <c r="D237" t="s">
        <v>2049</v>
      </c>
      <c r="E237" s="23">
        <v>106057</v>
      </c>
    </row>
    <row r="238" spans="1:5" ht="15" thickBot="1">
      <c r="B238" s="5" t="s">
        <v>350</v>
      </c>
      <c r="C238" t="s">
        <v>2050</v>
      </c>
      <c r="D238" t="s">
        <v>2051</v>
      </c>
      <c r="E238" s="23">
        <v>798473</v>
      </c>
    </row>
    <row r="239" spans="1:5" ht="15" thickBot="1">
      <c r="B239" s="5" t="s">
        <v>351</v>
      </c>
      <c r="C239" t="s">
        <v>2052</v>
      </c>
      <c r="D239" t="s">
        <v>2053</v>
      </c>
      <c r="E239" s="23">
        <v>205578</v>
      </c>
    </row>
    <row r="240" spans="1:5" ht="15" thickBot="1">
      <c r="A240" s="1"/>
      <c r="B240" s="5" t="s">
        <v>352</v>
      </c>
      <c r="C240" t="s">
        <v>2054</v>
      </c>
      <c r="D240" t="s">
        <v>2055</v>
      </c>
      <c r="E240" s="23">
        <v>471553</v>
      </c>
    </row>
    <row r="241" spans="1:5" ht="15" thickBot="1">
      <c r="B241" s="5" t="s">
        <v>353</v>
      </c>
      <c r="C241" t="s">
        <v>2056</v>
      </c>
      <c r="D241" t="s">
        <v>2057</v>
      </c>
      <c r="E241" s="23">
        <v>373135</v>
      </c>
    </row>
    <row r="242" spans="1:5" ht="15" thickBot="1">
      <c r="B242" s="5" t="s">
        <v>1207</v>
      </c>
      <c r="C242" t="s">
        <v>2058</v>
      </c>
      <c r="D242" t="s">
        <v>2059</v>
      </c>
      <c r="E242" s="23">
        <v>668318</v>
      </c>
    </row>
    <row r="243" spans="1:5" ht="15" thickBot="1">
      <c r="B243" s="5" t="s">
        <v>355</v>
      </c>
      <c r="C243" t="s">
        <v>2060</v>
      </c>
      <c r="D243" t="s">
        <v>2061</v>
      </c>
      <c r="E243" s="23">
        <v>296600</v>
      </c>
    </row>
    <row r="244" spans="1:5" ht="15" thickBot="1">
      <c r="A244" s="1"/>
      <c r="B244" s="5" t="s">
        <v>356</v>
      </c>
      <c r="C244" t="s">
        <v>2062</v>
      </c>
      <c r="D244" t="s">
        <v>2063</v>
      </c>
      <c r="E244" s="23">
        <v>1021863</v>
      </c>
    </row>
    <row r="245" spans="1:5" ht="15" thickBot="1">
      <c r="B245" s="5" t="s">
        <v>357</v>
      </c>
      <c r="C245" t="s">
        <v>2064</v>
      </c>
      <c r="D245" t="s">
        <v>2065</v>
      </c>
      <c r="E245" s="23">
        <v>985715</v>
      </c>
    </row>
    <row r="246" spans="1:5" ht="15" thickBot="1">
      <c r="B246" s="5" t="s">
        <v>358</v>
      </c>
      <c r="C246" t="s">
        <v>2066</v>
      </c>
      <c r="D246" t="s">
        <v>2067</v>
      </c>
      <c r="E246" s="23">
        <v>10863084</v>
      </c>
    </row>
    <row r="247" spans="1:5" ht="15" thickBot="1">
      <c r="B247" s="5" t="s">
        <v>359</v>
      </c>
      <c r="C247" t="s">
        <v>2068</v>
      </c>
      <c r="D247" t="s">
        <v>2069</v>
      </c>
      <c r="E247" s="23">
        <v>14234</v>
      </c>
    </row>
    <row r="248" spans="1:5" ht="15" thickBot="1">
      <c r="A248" s="1"/>
      <c r="B248" s="5" t="s">
        <v>360</v>
      </c>
      <c r="C248" t="s">
        <v>2070</v>
      </c>
      <c r="D248" t="s">
        <v>2071</v>
      </c>
      <c r="E248" s="23">
        <v>330963</v>
      </c>
    </row>
    <row r="249" spans="1:5" ht="15" thickBot="1">
      <c r="B249" s="5" t="s">
        <v>361</v>
      </c>
      <c r="C249" t="s">
        <v>2072</v>
      </c>
      <c r="D249" t="s">
        <v>2073</v>
      </c>
      <c r="E249" s="23">
        <v>468015</v>
      </c>
    </row>
    <row r="250" spans="1:5" ht="15" thickBot="1">
      <c r="B250" s="5" t="s">
        <v>362</v>
      </c>
      <c r="C250" t="s">
        <v>2074</v>
      </c>
      <c r="D250" t="s">
        <v>2075</v>
      </c>
      <c r="E250" s="23">
        <v>74035</v>
      </c>
    </row>
    <row r="251" spans="1:5" ht="15" thickBot="1">
      <c r="B251" s="5" t="s">
        <v>363</v>
      </c>
      <c r="C251" t="s">
        <v>2076</v>
      </c>
      <c r="D251" t="s">
        <v>2077</v>
      </c>
      <c r="E251" s="23">
        <v>912393</v>
      </c>
    </row>
    <row r="252" spans="1:5" ht="15" thickBot="1">
      <c r="A252" s="1"/>
      <c r="B252" s="5" t="s">
        <v>364</v>
      </c>
      <c r="C252" t="s">
        <v>2078</v>
      </c>
      <c r="D252" t="s">
        <v>2079</v>
      </c>
      <c r="E252" s="23">
        <v>17853</v>
      </c>
    </row>
    <row r="253" spans="1:5" ht="15" thickBot="1">
      <c r="B253" s="5" t="s">
        <v>365</v>
      </c>
      <c r="C253" t="s">
        <v>2080</v>
      </c>
      <c r="D253" t="s">
        <v>2081</v>
      </c>
      <c r="E253" s="23">
        <v>468923</v>
      </c>
    </row>
    <row r="254" spans="1:5" ht="15" thickBot="1">
      <c r="B254" s="5" t="s">
        <v>1546</v>
      </c>
      <c r="C254" t="s">
        <v>2082</v>
      </c>
      <c r="D254" t="s">
        <v>2083</v>
      </c>
      <c r="E254" s="23">
        <v>7679860</v>
      </c>
    </row>
    <row r="255" spans="1:5" ht="15" thickBot="1">
      <c r="B255" s="5" t="s">
        <v>1547</v>
      </c>
      <c r="C255" t="s">
        <v>2084</v>
      </c>
      <c r="D255" t="s">
        <v>2085</v>
      </c>
      <c r="E255" s="23">
        <v>2090883</v>
      </c>
    </row>
    <row r="256" spans="1:5" ht="15" thickBot="1">
      <c r="A256" s="1"/>
      <c r="B256" s="5" t="s">
        <v>368</v>
      </c>
      <c r="C256" t="s">
        <v>2086</v>
      </c>
      <c r="D256" t="s">
        <v>2087</v>
      </c>
      <c r="E256" s="23">
        <v>153193</v>
      </c>
    </row>
    <row r="257" spans="1:5" ht="15" thickBot="1">
      <c r="B257" s="5" t="s">
        <v>369</v>
      </c>
      <c r="C257" t="s">
        <v>2088</v>
      </c>
      <c r="D257" t="s">
        <v>2089</v>
      </c>
      <c r="E257" s="23">
        <v>253704</v>
      </c>
    </row>
    <row r="258" spans="1:5" ht="15" thickBot="1">
      <c r="B258" s="5" t="s">
        <v>370</v>
      </c>
      <c r="C258" t="s">
        <v>2090</v>
      </c>
      <c r="D258" t="s">
        <v>2091</v>
      </c>
      <c r="E258" s="23">
        <v>1537741</v>
      </c>
    </row>
    <row r="259" spans="1:5" ht="15" thickBot="1">
      <c r="B259" s="5" t="s">
        <v>371</v>
      </c>
      <c r="C259" t="s">
        <v>2092</v>
      </c>
      <c r="D259" t="s">
        <v>2093</v>
      </c>
      <c r="E259" s="23">
        <v>190220</v>
      </c>
    </row>
    <row r="260" spans="1:5" ht="15" thickBot="1">
      <c r="A260" s="1"/>
      <c r="B260" s="5" t="s">
        <v>372</v>
      </c>
      <c r="C260" t="s">
        <v>2094</v>
      </c>
      <c r="D260" t="s">
        <v>2095</v>
      </c>
      <c r="E260" s="23">
        <v>375028</v>
      </c>
    </row>
    <row r="261" spans="1:5" ht="15" thickBot="1">
      <c r="B261" s="5" t="s">
        <v>373</v>
      </c>
      <c r="C261" t="s">
        <v>2096</v>
      </c>
      <c r="D261" t="s">
        <v>2097</v>
      </c>
      <c r="E261" s="23">
        <v>941141</v>
      </c>
    </row>
    <row r="262" spans="1:5" ht="15" thickBot="1">
      <c r="B262" s="5" t="s">
        <v>374</v>
      </c>
      <c r="C262" t="s">
        <v>2098</v>
      </c>
      <c r="D262" t="s">
        <v>2099</v>
      </c>
      <c r="E262" s="23">
        <v>442426</v>
      </c>
    </row>
    <row r="263" spans="1:5" ht="15" thickBot="1">
      <c r="B263" s="5" t="s">
        <v>375</v>
      </c>
      <c r="C263" t="s">
        <v>2100</v>
      </c>
      <c r="D263" t="s">
        <v>2101</v>
      </c>
      <c r="E263" s="23">
        <v>194836</v>
      </c>
    </row>
    <row r="264" spans="1:5" ht="15" thickBot="1">
      <c r="A264" s="1"/>
      <c r="B264" s="5" t="s">
        <v>376</v>
      </c>
      <c r="C264" t="s">
        <v>2102</v>
      </c>
      <c r="D264" t="s">
        <v>2103</v>
      </c>
      <c r="E264" s="23">
        <v>154205</v>
      </c>
    </row>
    <row r="265" spans="1:5" ht="15" thickBot="1">
      <c r="B265" s="5" t="s">
        <v>377</v>
      </c>
      <c r="C265" t="s">
        <v>2104</v>
      </c>
      <c r="D265" t="s">
        <v>2105</v>
      </c>
      <c r="E265" s="23">
        <v>592391</v>
      </c>
    </row>
    <row r="266" spans="1:5" ht="15" thickBot="1">
      <c r="B266" s="5" t="s">
        <v>117</v>
      </c>
      <c r="C266" t="s">
        <v>2106</v>
      </c>
      <c r="D266" t="s">
        <v>2107</v>
      </c>
      <c r="E266" s="23">
        <v>130613</v>
      </c>
    </row>
    <row r="267" spans="1:5" ht="15" thickBot="1">
      <c r="B267" s="5" t="s">
        <v>378</v>
      </c>
      <c r="C267" t="s">
        <v>2108</v>
      </c>
      <c r="D267" t="s">
        <v>2109</v>
      </c>
      <c r="E267" s="23">
        <v>246108</v>
      </c>
    </row>
    <row r="268" spans="1:5" ht="15" thickBot="1">
      <c r="A268" s="1"/>
      <c r="B268" s="5" t="s">
        <v>379</v>
      </c>
      <c r="C268" t="s">
        <v>2110</v>
      </c>
      <c r="D268" t="s">
        <v>2111</v>
      </c>
      <c r="E268" s="23">
        <v>299213</v>
      </c>
    </row>
    <row r="269" spans="1:5" ht="15" thickBot="1">
      <c r="B269" s="5" t="s">
        <v>119</v>
      </c>
      <c r="C269" t="s">
        <v>2112</v>
      </c>
      <c r="D269" t="s">
        <v>2113</v>
      </c>
      <c r="E269" s="23">
        <v>671031</v>
      </c>
    </row>
    <row r="270" spans="1:5" ht="15" thickBot="1">
      <c r="B270" s="5" t="s">
        <v>1292</v>
      </c>
      <c r="C270" t="s">
        <v>2114</v>
      </c>
      <c r="D270" t="s">
        <v>2115</v>
      </c>
      <c r="E270" s="23">
        <v>325078</v>
      </c>
    </row>
    <row r="271" spans="1:5" ht="15" thickBot="1">
      <c r="B271" s="5" t="s">
        <v>381</v>
      </c>
      <c r="C271" t="s">
        <v>2116</v>
      </c>
      <c r="D271" t="s">
        <v>2117</v>
      </c>
      <c r="E271" s="23">
        <v>462794</v>
      </c>
    </row>
    <row r="272" spans="1:5" ht="15" thickBot="1">
      <c r="A272" s="1"/>
      <c r="B272" s="5" t="s">
        <v>382</v>
      </c>
      <c r="C272" t="s">
        <v>2118</v>
      </c>
      <c r="D272" t="s">
        <v>2119</v>
      </c>
      <c r="E272" s="23">
        <v>1418961</v>
      </c>
    </row>
    <row r="273" spans="1:5" ht="15" thickBot="1">
      <c r="B273" s="5" t="s">
        <v>383</v>
      </c>
      <c r="C273" t="s">
        <v>2120</v>
      </c>
      <c r="D273" t="s">
        <v>2121</v>
      </c>
      <c r="E273" s="23">
        <v>735207</v>
      </c>
    </row>
    <row r="274" spans="1:5" ht="15" thickBot="1">
      <c r="B274" s="5" t="s">
        <v>384</v>
      </c>
      <c r="C274" t="s">
        <v>2122</v>
      </c>
      <c r="D274" t="s">
        <v>2123</v>
      </c>
      <c r="E274" s="23">
        <v>61765</v>
      </c>
    </row>
    <row r="275" spans="1:5" ht="15" thickBot="1">
      <c r="B275" s="5" t="s">
        <v>385</v>
      </c>
      <c r="C275" t="s">
        <v>2124</v>
      </c>
      <c r="D275" t="s">
        <v>2125</v>
      </c>
      <c r="E275" s="23">
        <v>150463</v>
      </c>
    </row>
    <row r="276" spans="1:5" ht="15" thickBot="1">
      <c r="A276" s="1"/>
      <c r="B276" s="5" t="s">
        <v>386</v>
      </c>
      <c r="C276" t="s">
        <v>2126</v>
      </c>
      <c r="D276" t="s">
        <v>2127</v>
      </c>
      <c r="E276" s="23">
        <v>255807</v>
      </c>
    </row>
    <row r="277" spans="1:5" ht="15" thickBot="1">
      <c r="B277" s="5" t="s">
        <v>387</v>
      </c>
      <c r="C277" t="s">
        <v>2128</v>
      </c>
      <c r="D277" t="s">
        <v>2129</v>
      </c>
      <c r="E277" s="23">
        <v>282527</v>
      </c>
    </row>
    <row r="278" spans="1:5" ht="15" thickBot="1">
      <c r="B278" s="5" t="s">
        <v>388</v>
      </c>
      <c r="C278" t="s">
        <v>2130</v>
      </c>
      <c r="D278" t="s">
        <v>2131</v>
      </c>
      <c r="E278" s="23">
        <v>522904</v>
      </c>
    </row>
    <row r="279" spans="1:5" ht="15" thickBot="1">
      <c r="B279" s="5" t="s">
        <v>389</v>
      </c>
      <c r="C279" t="s">
        <v>2132</v>
      </c>
      <c r="D279" t="s">
        <v>2133</v>
      </c>
      <c r="E279" s="23">
        <v>3071305</v>
      </c>
    </row>
    <row r="280" spans="1:5" ht="15" thickBot="1">
      <c r="A280" s="1"/>
      <c r="B280" s="5" t="s">
        <v>390</v>
      </c>
      <c r="C280" t="s">
        <v>2134</v>
      </c>
      <c r="D280" t="s">
        <v>2135</v>
      </c>
      <c r="E280" s="23">
        <v>190056</v>
      </c>
    </row>
    <row r="281" spans="1:5" ht="15" thickBot="1">
      <c r="B281" s="5" t="s">
        <v>391</v>
      </c>
      <c r="C281" t="s">
        <v>2136</v>
      </c>
      <c r="D281" t="s">
        <v>2137</v>
      </c>
      <c r="E281" s="23">
        <v>457178</v>
      </c>
    </row>
    <row r="282" spans="1:5" ht="15" thickBot="1">
      <c r="B282" s="5" t="s">
        <v>392</v>
      </c>
      <c r="C282" t="s">
        <v>2138</v>
      </c>
      <c r="D282" t="s">
        <v>2139</v>
      </c>
      <c r="E282" s="23">
        <v>356259</v>
      </c>
    </row>
    <row r="283" spans="1:5" ht="15" thickBot="1">
      <c r="B283" s="5" t="s">
        <v>393</v>
      </c>
      <c r="C283" t="s">
        <v>2140</v>
      </c>
      <c r="D283" t="s">
        <v>2141</v>
      </c>
      <c r="E283" s="23">
        <v>373251</v>
      </c>
    </row>
    <row r="284" spans="1:5" ht="15" thickBot="1">
      <c r="A284" s="1"/>
      <c r="B284" s="5" t="s">
        <v>394</v>
      </c>
      <c r="C284" t="s">
        <v>2142</v>
      </c>
      <c r="D284" t="s">
        <v>2143</v>
      </c>
      <c r="E284" s="23">
        <v>85959</v>
      </c>
    </row>
    <row r="285" spans="1:5" ht="15" thickBot="1">
      <c r="B285" s="5" t="s">
        <v>395</v>
      </c>
      <c r="C285" t="s">
        <v>2144</v>
      </c>
      <c r="D285" t="s">
        <v>2145</v>
      </c>
      <c r="E285" s="23">
        <v>243278</v>
      </c>
    </row>
    <row r="286" spans="1:5" ht="15" thickBot="1">
      <c r="B286" s="5" t="s">
        <v>396</v>
      </c>
      <c r="C286" t="s">
        <v>2146</v>
      </c>
      <c r="D286" t="s">
        <v>2147</v>
      </c>
      <c r="E286" s="23">
        <v>129224</v>
      </c>
    </row>
    <row r="287" spans="1:5" ht="15" thickBot="1">
      <c r="B287" s="5" t="s">
        <v>121</v>
      </c>
      <c r="C287" t="s">
        <v>2148</v>
      </c>
      <c r="D287" t="s">
        <v>2149</v>
      </c>
      <c r="E287" s="23">
        <v>3898869</v>
      </c>
    </row>
    <row r="288" spans="1:5" ht="15" thickBot="1">
      <c r="A288" s="1"/>
      <c r="B288" s="5" t="s">
        <v>397</v>
      </c>
      <c r="C288" t="s">
        <v>2150</v>
      </c>
      <c r="D288" t="s">
        <v>2151</v>
      </c>
      <c r="E288" s="23">
        <v>460352</v>
      </c>
    </row>
    <row r="289" spans="1:5" ht="15" thickBot="1">
      <c r="B289" s="5" t="s">
        <v>398</v>
      </c>
      <c r="C289" t="s">
        <v>2152</v>
      </c>
      <c r="D289" t="s">
        <v>2153</v>
      </c>
      <c r="E289" s="23">
        <v>194702</v>
      </c>
    </row>
    <row r="290" spans="1:5" ht="15" thickBot="1">
      <c r="B290" s="5" t="s">
        <v>399</v>
      </c>
      <c r="C290" t="s">
        <v>2154</v>
      </c>
      <c r="D290" t="s">
        <v>2155</v>
      </c>
      <c r="E290" s="23">
        <v>243185</v>
      </c>
    </row>
    <row r="291" spans="1:5" ht="15" thickBot="1">
      <c r="B291" s="5" t="s">
        <v>400</v>
      </c>
      <c r="C291" t="s">
        <v>2156</v>
      </c>
      <c r="D291" t="s">
        <v>2157</v>
      </c>
      <c r="E291" s="23">
        <v>441712</v>
      </c>
    </row>
    <row r="292" spans="1:5" ht="15" thickBot="1">
      <c r="A292" s="1"/>
      <c r="B292" s="5" t="s">
        <v>401</v>
      </c>
      <c r="C292" t="s">
        <v>2158</v>
      </c>
      <c r="D292" t="s">
        <v>2159</v>
      </c>
      <c r="E292" s="23">
        <v>535328</v>
      </c>
    </row>
    <row r="293" spans="1:5" ht="15" thickBot="1">
      <c r="B293" s="5" t="s">
        <v>402</v>
      </c>
      <c r="C293" t="s">
        <v>2160</v>
      </c>
      <c r="D293" t="s">
        <v>2161</v>
      </c>
      <c r="E293" s="23">
        <v>556590</v>
      </c>
    </row>
    <row r="294" spans="1:5" ht="15" thickBot="1">
      <c r="B294" s="5" t="s">
        <v>403</v>
      </c>
      <c r="C294" t="s">
        <v>2162</v>
      </c>
      <c r="D294" t="s">
        <v>2163</v>
      </c>
      <c r="E294" s="23">
        <v>213296</v>
      </c>
    </row>
    <row r="295" spans="1:5" ht="15" thickBot="1">
      <c r="B295" s="5" t="s">
        <v>404</v>
      </c>
      <c r="C295" t="s">
        <v>2164</v>
      </c>
      <c r="D295" t="s">
        <v>2165</v>
      </c>
      <c r="E295" s="23">
        <v>389371</v>
      </c>
    </row>
    <row r="296" spans="1:5" ht="15" thickBot="1">
      <c r="A296" s="1"/>
      <c r="B296" s="5" t="s">
        <v>405</v>
      </c>
      <c r="C296" t="s">
        <v>2166</v>
      </c>
      <c r="D296" t="s">
        <v>2167</v>
      </c>
      <c r="E296" s="23">
        <v>735508</v>
      </c>
    </row>
    <row r="297" spans="1:5" ht="15" thickBot="1">
      <c r="B297" s="5" t="s">
        <v>406</v>
      </c>
      <c r="C297" t="s">
        <v>2168</v>
      </c>
      <c r="D297" t="s">
        <v>2169</v>
      </c>
      <c r="E297" s="23">
        <v>1605883</v>
      </c>
    </row>
    <row r="298" spans="1:5" ht="15" thickBot="1">
      <c r="B298" s="5" t="s">
        <v>407</v>
      </c>
      <c r="C298" t="s">
        <v>2170</v>
      </c>
      <c r="D298" t="s">
        <v>2171</v>
      </c>
      <c r="E298" s="23">
        <v>572460</v>
      </c>
    </row>
    <row r="299" spans="1:5" ht="15" thickBot="1">
      <c r="B299" s="5" t="s">
        <v>408</v>
      </c>
      <c r="C299" t="s">
        <v>2172</v>
      </c>
      <c r="D299" t="s">
        <v>2173</v>
      </c>
      <c r="E299" s="23">
        <v>540278</v>
      </c>
    </row>
    <row r="300" spans="1:5" ht="15" thickBot="1">
      <c r="A300" s="1"/>
      <c r="B300" s="5" t="s">
        <v>409</v>
      </c>
      <c r="C300" t="s">
        <v>2174</v>
      </c>
      <c r="D300" t="s">
        <v>2175</v>
      </c>
      <c r="E300" s="23">
        <v>827899</v>
      </c>
    </row>
    <row r="301" spans="1:5" ht="15" thickBot="1">
      <c r="B301" s="5" t="s">
        <v>410</v>
      </c>
      <c r="C301" t="s">
        <v>2176</v>
      </c>
      <c r="D301" t="s">
        <v>2177</v>
      </c>
      <c r="E301" s="23">
        <v>19207</v>
      </c>
    </row>
    <row r="302" spans="1:5" ht="15" thickBot="1">
      <c r="B302" s="5" t="s">
        <v>411</v>
      </c>
      <c r="C302" t="s">
        <v>2178</v>
      </c>
      <c r="D302" t="s">
        <v>2179</v>
      </c>
      <c r="E302" s="23">
        <v>681716</v>
      </c>
    </row>
    <row r="303" spans="1:5" ht="15" thickBot="1">
      <c r="B303" s="5" t="s">
        <v>412</v>
      </c>
      <c r="C303" t="s">
        <v>2180</v>
      </c>
      <c r="D303" t="s">
        <v>2181</v>
      </c>
      <c r="E303" s="23">
        <v>167802</v>
      </c>
    </row>
    <row r="304" spans="1:5" ht="15" thickBot="1">
      <c r="A304" s="1"/>
      <c r="B304" s="5" t="s">
        <v>414</v>
      </c>
      <c r="C304" t="s">
        <v>2182</v>
      </c>
      <c r="D304" t="s">
        <v>2183</v>
      </c>
      <c r="E304" s="23">
        <v>207112</v>
      </c>
    </row>
    <row r="305" spans="1:5" ht="15" thickBot="1">
      <c r="B305" s="5" t="s">
        <v>415</v>
      </c>
      <c r="C305" t="s">
        <v>2184</v>
      </c>
      <c r="D305" t="s">
        <v>2185</v>
      </c>
      <c r="E305" s="23">
        <v>262507</v>
      </c>
    </row>
    <row r="306" spans="1:5" ht="15" thickBot="1">
      <c r="B306" s="5" t="s">
        <v>416</v>
      </c>
      <c r="C306" t="s">
        <v>2186</v>
      </c>
      <c r="D306" t="s">
        <v>2187</v>
      </c>
      <c r="E306" s="23">
        <v>278965</v>
      </c>
    </row>
    <row r="307" spans="1:5" ht="15" thickBot="1">
      <c r="B307" s="5" t="s">
        <v>417</v>
      </c>
      <c r="C307" t="s">
        <v>2188</v>
      </c>
      <c r="D307" t="s">
        <v>2189</v>
      </c>
      <c r="E307" s="23">
        <v>762527</v>
      </c>
    </row>
    <row r="308" spans="1:5" ht="15" thickBot="1">
      <c r="A308" s="1"/>
      <c r="B308" s="5" t="s">
        <v>418</v>
      </c>
      <c r="C308" t="s">
        <v>2190</v>
      </c>
      <c r="D308" t="s">
        <v>2191</v>
      </c>
      <c r="E308" s="23">
        <v>154021</v>
      </c>
    </row>
    <row r="309" spans="1:5" ht="15" thickBot="1">
      <c r="B309" s="5" t="s">
        <v>419</v>
      </c>
      <c r="C309" t="s">
        <v>2192</v>
      </c>
      <c r="D309" t="s">
        <v>2193</v>
      </c>
      <c r="E309" s="23">
        <v>554736</v>
      </c>
    </row>
    <row r="310" spans="1:5" ht="15" thickBot="1">
      <c r="B310" s="5" t="s">
        <v>420</v>
      </c>
      <c r="C310" t="s">
        <v>2194</v>
      </c>
      <c r="D310" t="s">
        <v>2195</v>
      </c>
      <c r="E310" s="23">
        <v>216545</v>
      </c>
    </row>
    <row r="311" spans="1:5" ht="15" thickBot="1">
      <c r="B311" s="5" t="s">
        <v>421</v>
      </c>
      <c r="C311" t="s">
        <v>2196</v>
      </c>
      <c r="D311" t="s">
        <v>2197</v>
      </c>
      <c r="E311" s="23">
        <v>500307</v>
      </c>
    </row>
    <row r="312" spans="1:5" ht="15" thickBot="1">
      <c r="A312" s="1"/>
      <c r="B312" s="5" t="s">
        <v>422</v>
      </c>
      <c r="C312" t="s">
        <v>2198</v>
      </c>
      <c r="D312" t="s">
        <v>2199</v>
      </c>
      <c r="E312" s="23">
        <v>334052</v>
      </c>
    </row>
    <row r="313" spans="1:5" ht="15" thickBot="1">
      <c r="B313" s="5" t="s">
        <v>423</v>
      </c>
      <c r="C313" t="s">
        <v>2200</v>
      </c>
      <c r="D313" t="s">
        <v>2201</v>
      </c>
      <c r="E313" s="23">
        <v>175294</v>
      </c>
    </row>
    <row r="314" spans="1:5" ht="15" thickBot="1">
      <c r="B314" s="5" t="s">
        <v>424</v>
      </c>
      <c r="C314" t="s">
        <v>2202</v>
      </c>
      <c r="D314" t="s">
        <v>2203</v>
      </c>
      <c r="E314" s="23">
        <v>582113</v>
      </c>
    </row>
    <row r="315" spans="1:5" ht="15" thickBot="1">
      <c r="B315" s="5" t="s">
        <v>425</v>
      </c>
      <c r="C315" t="s">
        <v>2204</v>
      </c>
      <c r="D315" t="s">
        <v>2205</v>
      </c>
      <c r="E315" s="23">
        <v>483137</v>
      </c>
    </row>
    <row r="316" spans="1:5" ht="15" thickBot="1">
      <c r="A316" s="1"/>
      <c r="B316" s="5" t="s">
        <v>426</v>
      </c>
      <c r="C316" t="s">
        <v>2206</v>
      </c>
      <c r="D316" t="s">
        <v>2207</v>
      </c>
      <c r="E316" s="23">
        <v>234930</v>
      </c>
    </row>
    <row r="317" spans="1:5" ht="15" thickBot="1">
      <c r="B317" s="5" t="s">
        <v>427</v>
      </c>
      <c r="C317" t="s">
        <v>2208</v>
      </c>
      <c r="D317" t="s">
        <v>2209</v>
      </c>
      <c r="E317" s="23">
        <v>830674</v>
      </c>
    </row>
    <row r="318" spans="1:5" ht="15" thickBot="1">
      <c r="B318" s="5" t="s">
        <v>428</v>
      </c>
      <c r="C318" t="s">
        <v>2210</v>
      </c>
      <c r="D318" t="s">
        <v>2211</v>
      </c>
      <c r="E318" s="23">
        <v>253788</v>
      </c>
    </row>
    <row r="319" spans="1:5" ht="15" thickBot="1">
      <c r="B319" s="5" t="s">
        <v>429</v>
      </c>
      <c r="C319" t="s">
        <v>2212</v>
      </c>
      <c r="D319" t="s">
        <v>2213</v>
      </c>
      <c r="E319" s="23">
        <v>168685</v>
      </c>
    </row>
    <row r="320" spans="1:5" ht="15" thickBot="1">
      <c r="A320" s="1"/>
      <c r="B320" s="5" t="s">
        <v>430</v>
      </c>
      <c r="C320" t="s">
        <v>2214</v>
      </c>
      <c r="D320" t="s">
        <v>2215</v>
      </c>
      <c r="E320" s="23">
        <v>534576</v>
      </c>
    </row>
    <row r="321" spans="1:5" ht="15" thickBot="1">
      <c r="B321" s="5" t="s">
        <v>431</v>
      </c>
      <c r="C321" t="s">
        <v>2216</v>
      </c>
      <c r="D321" t="s">
        <v>2217</v>
      </c>
      <c r="E321" s="23">
        <v>822736</v>
      </c>
    </row>
    <row r="322" spans="1:5" ht="15" thickBot="1">
      <c r="B322" s="5" t="s">
        <v>432</v>
      </c>
      <c r="C322" t="s">
        <v>2218</v>
      </c>
      <c r="D322" t="s">
        <v>2219</v>
      </c>
      <c r="E322" s="23">
        <v>432033</v>
      </c>
    </row>
    <row r="323" spans="1:5" ht="15" thickBot="1">
      <c r="B323" s="5" t="s">
        <v>1558</v>
      </c>
      <c r="C323" t="s">
        <v>2220</v>
      </c>
      <c r="D323" t="s">
        <v>2221</v>
      </c>
      <c r="E323" s="23">
        <v>139663</v>
      </c>
    </row>
    <row r="324" spans="1:5" ht="15" thickBot="1">
      <c r="A324" s="1"/>
      <c r="B324" s="5" t="s">
        <v>433</v>
      </c>
      <c r="C324" t="s">
        <v>2222</v>
      </c>
      <c r="D324" t="s">
        <v>2223</v>
      </c>
      <c r="E324" s="23">
        <v>215267</v>
      </c>
    </row>
    <row r="325" spans="1:5" ht="15" thickBot="1">
      <c r="B325" s="5" t="s">
        <v>434</v>
      </c>
      <c r="C325" t="s">
        <v>1581</v>
      </c>
      <c r="D325" t="s">
        <v>2224</v>
      </c>
      <c r="E325" s="23">
        <v>399958</v>
      </c>
    </row>
    <row r="326" spans="1:5" ht="15" thickBot="1">
      <c r="B326" s="5" t="s">
        <v>435</v>
      </c>
      <c r="C326" t="s">
        <v>2225</v>
      </c>
      <c r="D326" t="s">
        <v>2226</v>
      </c>
      <c r="E326" s="23">
        <v>250268</v>
      </c>
    </row>
    <row r="327" spans="1:5" ht="15" thickBot="1">
      <c r="B327" s="5" t="s">
        <v>436</v>
      </c>
      <c r="C327" t="s">
        <v>2227</v>
      </c>
      <c r="D327" t="s">
        <v>2228</v>
      </c>
      <c r="E327" s="23">
        <v>182779</v>
      </c>
    </row>
    <row r="328" spans="1:5" ht="15" thickBot="1">
      <c r="A328" s="1"/>
      <c r="B328" s="5" t="s">
        <v>437</v>
      </c>
      <c r="C328" t="s">
        <v>1790</v>
      </c>
      <c r="D328" t="s">
        <v>2229</v>
      </c>
      <c r="E328" s="23">
        <v>399758</v>
      </c>
    </row>
    <row r="329" spans="1:5" ht="15" thickBot="1">
      <c r="B329" s="5" t="s">
        <v>438</v>
      </c>
      <c r="C329" t="s">
        <v>2230</v>
      </c>
      <c r="D329" t="s">
        <v>2231</v>
      </c>
      <c r="E329" s="23">
        <v>240157</v>
      </c>
    </row>
    <row r="330" spans="1:5" ht="15" thickBot="1">
      <c r="B330" s="5" t="s">
        <v>439</v>
      </c>
      <c r="C330" t="s">
        <v>2232</v>
      </c>
      <c r="D330" t="s">
        <v>2233</v>
      </c>
      <c r="E330" s="23">
        <v>361012</v>
      </c>
    </row>
    <row r="331" spans="1:5" ht="15" thickBot="1">
      <c r="B331" s="5" t="s">
        <v>440</v>
      </c>
      <c r="C331" t="s">
        <v>2234</v>
      </c>
      <c r="D331" t="s">
        <v>2235</v>
      </c>
      <c r="E331" s="23">
        <v>134846</v>
      </c>
    </row>
    <row r="332" spans="1:5" ht="15" thickBot="1">
      <c r="A332" s="1"/>
      <c r="B332" s="5" t="s">
        <v>441</v>
      </c>
      <c r="C332" t="s">
        <v>2236</v>
      </c>
      <c r="D332" t="s">
        <v>2237</v>
      </c>
      <c r="E332" s="23">
        <v>85205</v>
      </c>
    </row>
    <row r="333" spans="1:5" ht="15" thickBot="1">
      <c r="B333" s="5" t="s">
        <v>442</v>
      </c>
      <c r="C333" t="s">
        <v>2238</v>
      </c>
      <c r="D333" t="s">
        <v>2239</v>
      </c>
      <c r="E333" s="23">
        <v>1840842</v>
      </c>
    </row>
    <row r="334" spans="1:5" ht="15" thickBot="1">
      <c r="B334" s="5" t="s">
        <v>443</v>
      </c>
      <c r="C334" t="s">
        <v>2240</v>
      </c>
      <c r="D334" t="s">
        <v>2241</v>
      </c>
      <c r="E334" s="23">
        <v>281855</v>
      </c>
    </row>
    <row r="335" spans="1:5" ht="15" thickBot="1">
      <c r="B335" s="5" t="s">
        <v>444</v>
      </c>
      <c r="C335" t="s">
        <v>2242</v>
      </c>
      <c r="D335" t="s">
        <v>2243</v>
      </c>
      <c r="E335" s="23">
        <v>255105</v>
      </c>
    </row>
    <row r="336" spans="1:5" ht="15" thickBot="1">
      <c r="A336" s="1"/>
      <c r="B336" s="5" t="s">
        <v>445</v>
      </c>
      <c r="C336" t="s">
        <v>2244</v>
      </c>
      <c r="D336" t="s">
        <v>2245</v>
      </c>
      <c r="E336" s="23">
        <v>82495</v>
      </c>
    </row>
    <row r="337" spans="1:5" ht="15" thickBot="1">
      <c r="B337" s="5" t="s">
        <v>446</v>
      </c>
      <c r="C337" t="s">
        <v>2246</v>
      </c>
      <c r="D337" t="s">
        <v>2247</v>
      </c>
      <c r="E337" s="23">
        <v>667609</v>
      </c>
    </row>
    <row r="338" spans="1:5" ht="15" thickBot="1">
      <c r="B338" s="5" t="s">
        <v>7</v>
      </c>
      <c r="C338" t="s">
        <v>2248</v>
      </c>
      <c r="D338" t="s">
        <v>2249</v>
      </c>
      <c r="E338" s="23">
        <v>631179</v>
      </c>
    </row>
    <row r="339" spans="1:5" ht="15" thickBot="1">
      <c r="B339" s="5" t="s">
        <v>447</v>
      </c>
      <c r="C339" t="s">
        <v>2250</v>
      </c>
      <c r="D339" t="s">
        <v>2251</v>
      </c>
      <c r="E339" s="23">
        <v>926977</v>
      </c>
    </row>
    <row r="340" spans="1:5" ht="15" thickBot="1">
      <c r="A340" s="1"/>
      <c r="B340" s="5" t="s">
        <v>448</v>
      </c>
      <c r="C340" t="s">
        <v>2252</v>
      </c>
      <c r="D340" t="s">
        <v>2253</v>
      </c>
      <c r="E340" s="23">
        <v>53407</v>
      </c>
    </row>
    <row r="341" spans="1:5" ht="15" thickBot="1">
      <c r="B341" s="5" t="s">
        <v>449</v>
      </c>
      <c r="C341" t="s">
        <v>2254</v>
      </c>
      <c r="D341" t="s">
        <v>2255</v>
      </c>
      <c r="E341" s="23">
        <v>302217</v>
      </c>
    </row>
    <row r="342" spans="1:5" ht="15" thickBot="1">
      <c r="B342" s="5" t="s">
        <v>450</v>
      </c>
      <c r="C342" t="s">
        <v>2256</v>
      </c>
      <c r="D342" t="s">
        <v>2257</v>
      </c>
      <c r="E342" s="23">
        <v>203475</v>
      </c>
    </row>
    <row r="343" spans="1:5" ht="15" thickBot="1">
      <c r="B343" s="5" t="s">
        <v>451</v>
      </c>
      <c r="C343" t="s">
        <v>2258</v>
      </c>
      <c r="D343" t="s">
        <v>2259</v>
      </c>
      <c r="E343" s="23">
        <v>630839</v>
      </c>
    </row>
    <row r="344" spans="1:5" ht="15" thickBot="1">
      <c r="A344" s="1"/>
      <c r="B344" s="5" t="s">
        <v>122</v>
      </c>
      <c r="C344" t="s">
        <v>2260</v>
      </c>
      <c r="D344" t="s">
        <v>2261</v>
      </c>
      <c r="E344" s="23">
        <v>210929</v>
      </c>
    </row>
    <row r="345" spans="1:5" ht="15" thickBot="1">
      <c r="B345" s="5" t="s">
        <v>452</v>
      </c>
      <c r="C345" t="s">
        <v>2262</v>
      </c>
      <c r="D345" t="s">
        <v>2263</v>
      </c>
      <c r="E345" s="23">
        <v>545863</v>
      </c>
    </row>
    <row r="346" spans="1:5" ht="15" thickBot="1">
      <c r="B346" s="5" t="s">
        <v>124</v>
      </c>
      <c r="C346" t="s">
        <v>2264</v>
      </c>
      <c r="D346" t="s">
        <v>2265</v>
      </c>
      <c r="E346" s="23">
        <v>1317252</v>
      </c>
    </row>
    <row r="347" spans="1:5" ht="15" thickBot="1">
      <c r="B347" s="15" t="s">
        <v>52</v>
      </c>
      <c r="C347" s="1" t="s">
        <v>2266</v>
      </c>
      <c r="D347" s="1" t="s">
        <v>2267</v>
      </c>
      <c r="E347" s="127">
        <v>211837739</v>
      </c>
    </row>
    <row r="348" spans="1:5">
      <c r="A348" s="1"/>
    </row>
    <row r="352" spans="1:5">
      <c r="A352" s="1"/>
    </row>
    <row r="356" spans="1:1">
      <c r="A356" s="1"/>
    </row>
    <row r="360" spans="1:1">
      <c r="A360" s="1"/>
    </row>
    <row r="364" spans="1:1">
      <c r="A364" s="1"/>
    </row>
    <row r="368" spans="1:1">
      <c r="A368" s="1"/>
    </row>
    <row r="372" spans="1:1">
      <c r="A372" s="1"/>
    </row>
    <row r="376" spans="1:1">
      <c r="A376" s="1"/>
    </row>
    <row r="380" spans="1:1">
      <c r="A380" s="1"/>
    </row>
    <row r="384" spans="1:1">
      <c r="A384" s="1"/>
    </row>
    <row r="388" spans="1:1">
      <c r="A388" s="1"/>
    </row>
    <row r="392" spans="1:1">
      <c r="A392" s="1"/>
    </row>
    <row r="396" spans="1:1">
      <c r="A396" s="1"/>
    </row>
    <row r="400" spans="1:1">
      <c r="A400" s="1"/>
    </row>
    <row r="404" spans="1:1">
      <c r="A404" s="1"/>
    </row>
    <row r="408" spans="1:1">
      <c r="A408" s="1"/>
    </row>
    <row r="412" spans="1:1">
      <c r="A412" s="1"/>
    </row>
    <row r="416" spans="1:1">
      <c r="A416" s="1"/>
    </row>
    <row r="420" spans="1:1">
      <c r="A420" s="1"/>
    </row>
    <row r="424" spans="1:1">
      <c r="A424" s="1"/>
    </row>
    <row r="428" spans="1:1">
      <c r="A428" s="1"/>
    </row>
    <row r="432" spans="1:1">
      <c r="A432" s="1"/>
    </row>
    <row r="436" spans="1:1">
      <c r="A436" s="1"/>
    </row>
    <row r="440" spans="1:1">
      <c r="A440" s="1"/>
    </row>
    <row r="444" spans="1:1">
      <c r="A444" s="1"/>
    </row>
    <row r="448" spans="1:1">
      <c r="A448" s="1"/>
    </row>
    <row r="452" spans="1:1">
      <c r="A452" s="1"/>
    </row>
    <row r="456" spans="1:1">
      <c r="A456" s="1"/>
    </row>
    <row r="460" spans="1:1">
      <c r="A460" s="1"/>
    </row>
    <row r="464" spans="1:1">
      <c r="A464" s="1"/>
    </row>
    <row r="468" spans="1:1">
      <c r="A468" s="1"/>
    </row>
    <row r="472" spans="1:1">
      <c r="A472" s="1"/>
    </row>
    <row r="476" spans="1:1">
      <c r="A476" s="1"/>
    </row>
    <row r="480" spans="1:1">
      <c r="A480" s="1"/>
    </row>
    <row r="484" spans="1:1">
      <c r="A484" s="1"/>
    </row>
    <row r="488" spans="1:1">
      <c r="A488" s="1"/>
    </row>
    <row r="492" spans="1:1">
      <c r="A492" s="1"/>
    </row>
    <row r="496" spans="1:1">
      <c r="A496" s="1"/>
    </row>
    <row r="500" spans="1:1">
      <c r="A500" s="1"/>
    </row>
    <row r="504" spans="1:1">
      <c r="A504" s="1"/>
    </row>
    <row r="508" spans="1:1">
      <c r="A508" s="1"/>
    </row>
    <row r="512" spans="1:1">
      <c r="A512" s="1"/>
    </row>
    <row r="516" spans="1:1">
      <c r="A516" s="1"/>
    </row>
    <row r="520" spans="1:1">
      <c r="A520" s="1"/>
    </row>
    <row r="524" spans="1:1">
      <c r="A524" s="1"/>
    </row>
    <row r="528" spans="1:1">
      <c r="A528" s="1"/>
    </row>
    <row r="532" spans="1:1">
      <c r="A532" s="1"/>
    </row>
    <row r="536" spans="1:1">
      <c r="A536" s="1"/>
    </row>
    <row r="540" spans="1:1">
      <c r="A540" s="1"/>
    </row>
    <row r="544" spans="1:1">
      <c r="A544" s="1"/>
    </row>
    <row r="548" spans="1:1">
      <c r="A548" s="1"/>
    </row>
    <row r="552" spans="1:1">
      <c r="A552" s="1"/>
    </row>
    <row r="556" spans="1:1">
      <c r="A556" s="1"/>
    </row>
    <row r="560" spans="1:1">
      <c r="A560" s="1"/>
    </row>
    <row r="564" spans="1:1">
      <c r="A564" s="1"/>
    </row>
    <row r="568" spans="1:1">
      <c r="A568" s="1"/>
    </row>
    <row r="572" spans="1:1">
      <c r="A572" s="1"/>
    </row>
    <row r="576" spans="1:1">
      <c r="A576" s="1"/>
    </row>
    <row r="580" spans="1:1">
      <c r="A580" s="1"/>
    </row>
    <row r="584" spans="1:1">
      <c r="A584" s="1"/>
    </row>
    <row r="588" spans="1:1">
      <c r="A588" s="1"/>
    </row>
    <row r="592" spans="1:1">
      <c r="A592" s="1"/>
    </row>
    <row r="596" spans="1:1">
      <c r="A596" s="1"/>
    </row>
    <row r="600" spans="1:1">
      <c r="A600" s="1"/>
    </row>
    <row r="604" spans="1:1">
      <c r="A604" s="1"/>
    </row>
    <row r="608" spans="1:1">
      <c r="A608" s="1"/>
    </row>
    <row r="612" spans="1:1">
      <c r="A612" s="1"/>
    </row>
    <row r="616" spans="1:1">
      <c r="A616" s="1"/>
    </row>
    <row r="620" spans="1:1">
      <c r="A620" s="1"/>
    </row>
    <row r="624" spans="1:1">
      <c r="A624" s="1"/>
    </row>
    <row r="628" spans="1:1">
      <c r="A628" s="1"/>
    </row>
    <row r="632" spans="1:1">
      <c r="A632" s="1"/>
    </row>
    <row r="636" spans="1:1">
      <c r="A636" s="1"/>
    </row>
    <row r="640" spans="1:1">
      <c r="A640" s="1"/>
    </row>
    <row r="644" spans="1:1">
      <c r="A644" s="1"/>
    </row>
    <row r="648" spans="1:1">
      <c r="A648" s="1"/>
    </row>
    <row r="652" spans="1:1">
      <c r="A652" s="1"/>
    </row>
    <row r="656" spans="1:1">
      <c r="A656" s="1"/>
    </row>
    <row r="660" spans="1:1">
      <c r="A660" s="1"/>
    </row>
    <row r="664" spans="1:1">
      <c r="A664" s="1"/>
    </row>
    <row r="668" spans="1:1">
      <c r="A668" s="1"/>
    </row>
    <row r="672" spans="1:1">
      <c r="A672" s="1"/>
    </row>
    <row r="676" spans="1:1">
      <c r="A676" s="1"/>
    </row>
    <row r="680" spans="1:1">
      <c r="A680" s="1"/>
    </row>
    <row r="684" spans="1:1">
      <c r="A684" s="1"/>
    </row>
    <row r="688" spans="1:1">
      <c r="A688" s="1"/>
    </row>
    <row r="692" spans="1:1">
      <c r="A692" s="1"/>
    </row>
    <row r="696" spans="1:1">
      <c r="A696" s="1"/>
    </row>
    <row r="700" spans="1:1">
      <c r="A700" s="1"/>
    </row>
    <row r="704" spans="1:1">
      <c r="A704" s="1"/>
    </row>
    <row r="708" spans="1:1">
      <c r="A708" s="1"/>
    </row>
    <row r="712" spans="1:1">
      <c r="A712" s="1"/>
    </row>
    <row r="716" spans="1:1">
      <c r="A716" s="1"/>
    </row>
    <row r="720" spans="1:1">
      <c r="A720" s="1"/>
    </row>
    <row r="724" spans="1:1">
      <c r="A724" s="1"/>
    </row>
    <row r="728" spans="1:1">
      <c r="A728" s="1"/>
    </row>
    <row r="732" spans="1:1">
      <c r="A732" s="1"/>
    </row>
    <row r="736" spans="1:1">
      <c r="A736" s="1"/>
    </row>
    <row r="740" spans="1:1">
      <c r="A740" s="1"/>
    </row>
    <row r="744" spans="1:1">
      <c r="A744" s="1"/>
    </row>
    <row r="748" spans="1:1">
      <c r="A748" s="1"/>
    </row>
    <row r="752" spans="1:1">
      <c r="A752" s="1"/>
    </row>
    <row r="756" spans="1:1">
      <c r="A756" s="1"/>
    </row>
    <row r="760" spans="1:1">
      <c r="A760" s="1"/>
    </row>
    <row r="764" spans="1:1">
      <c r="A764" s="1"/>
    </row>
    <row r="768" spans="1:1">
      <c r="A768" s="1"/>
    </row>
    <row r="772" spans="1:1">
      <c r="A772" s="1"/>
    </row>
    <row r="776" spans="1:1">
      <c r="A776" s="1"/>
    </row>
    <row r="780" spans="1:1">
      <c r="A780" s="1"/>
    </row>
    <row r="784" spans="1:1">
      <c r="A784" s="1"/>
    </row>
    <row r="788" spans="1:1">
      <c r="A788" s="1"/>
    </row>
    <row r="792" spans="1:1">
      <c r="A792" s="1"/>
    </row>
    <row r="796" spans="1:1">
      <c r="A796" s="1"/>
    </row>
    <row r="800" spans="1:1">
      <c r="A800" s="1"/>
    </row>
    <row r="804" spans="1:1">
      <c r="A804" s="1"/>
    </row>
    <row r="808" spans="1:1">
      <c r="A808" s="1"/>
    </row>
    <row r="812" spans="1:1">
      <c r="A812" s="1"/>
    </row>
    <row r="816" spans="1:1">
      <c r="A816" s="1"/>
    </row>
    <row r="820" spans="1:1">
      <c r="A820" s="1"/>
    </row>
    <row r="824" spans="1:1">
      <c r="A824" s="1"/>
    </row>
    <row r="828" spans="1:1">
      <c r="A828" s="1"/>
    </row>
    <row r="832" spans="1:1">
      <c r="A832" s="1"/>
    </row>
    <row r="836" spans="1:1">
      <c r="A836" s="1"/>
    </row>
    <row r="840" spans="1:1">
      <c r="A840" s="1"/>
    </row>
    <row r="844" spans="1:1">
      <c r="A844" s="1"/>
    </row>
    <row r="848" spans="1:1">
      <c r="A848" s="1"/>
    </row>
    <row r="852" spans="1:1">
      <c r="A852" s="1"/>
    </row>
    <row r="856" spans="1:1">
      <c r="A856" s="1"/>
    </row>
    <row r="860" spans="1:1">
      <c r="A860" s="1"/>
    </row>
    <row r="864" spans="1:1">
      <c r="A864" s="1"/>
    </row>
    <row r="868" spans="1:1">
      <c r="A868" s="1"/>
    </row>
    <row r="872" spans="1:1">
      <c r="A872" s="1"/>
    </row>
    <row r="876" spans="1:1">
      <c r="A876" s="1"/>
    </row>
    <row r="880" spans="1:1">
      <c r="A880" s="1"/>
    </row>
    <row r="884" spans="1:1">
      <c r="A884" s="1"/>
    </row>
    <row r="888" spans="1:1">
      <c r="A888" s="1"/>
    </row>
    <row r="892" spans="1:1">
      <c r="A892" s="1"/>
    </row>
    <row r="896" spans="1:1">
      <c r="A896" s="1"/>
    </row>
    <row r="900" spans="1:1">
      <c r="A900" s="1"/>
    </row>
    <row r="904" spans="1:1">
      <c r="A904" s="1"/>
    </row>
    <row r="908" spans="1:1">
      <c r="A908" s="1"/>
    </row>
    <row r="912" spans="1:1">
      <c r="A912" s="1"/>
    </row>
    <row r="916" spans="1:1">
      <c r="A916" s="1"/>
    </row>
    <row r="920" spans="1:1">
      <c r="A920" s="1"/>
    </row>
    <row r="924" spans="1:1">
      <c r="A924" s="1"/>
    </row>
    <row r="928" spans="1:1">
      <c r="A928" s="1"/>
    </row>
    <row r="932" spans="1:1">
      <c r="A932" s="1"/>
    </row>
    <row r="936" spans="1:1">
      <c r="A936" s="1"/>
    </row>
    <row r="940" spans="1:1">
      <c r="A940" s="1"/>
    </row>
    <row r="944" spans="1:1">
      <c r="A944" s="1"/>
    </row>
    <row r="948" spans="1:1">
      <c r="A948" s="1"/>
    </row>
    <row r="952" spans="1:1">
      <c r="A952" s="1"/>
    </row>
    <row r="956" spans="1:1">
      <c r="A956" s="1"/>
    </row>
    <row r="960" spans="1:1">
      <c r="A960" s="1"/>
    </row>
    <row r="964" spans="1:1">
      <c r="A964" s="1"/>
    </row>
    <row r="968" spans="1:1">
      <c r="A968" s="1"/>
    </row>
    <row r="972" spans="1:1">
      <c r="A972" s="1"/>
    </row>
    <row r="976" spans="1:1">
      <c r="A976" s="1"/>
    </row>
    <row r="980" spans="1:1">
      <c r="A980" s="1"/>
    </row>
    <row r="984" spans="1:1">
      <c r="A984" s="1"/>
    </row>
    <row r="988" spans="1:1">
      <c r="A988" s="1"/>
    </row>
    <row r="992" spans="1:1">
      <c r="A992" s="1"/>
    </row>
    <row r="996" spans="1:1">
      <c r="A996" s="1"/>
    </row>
    <row r="1000" spans="1:1">
      <c r="A1000" s="1"/>
    </row>
    <row r="1004" spans="1:1">
      <c r="A1004" s="1"/>
    </row>
    <row r="1008" spans="1:1">
      <c r="A1008" s="1"/>
    </row>
    <row r="1012" spans="1:1">
      <c r="A1012" s="1"/>
    </row>
    <row r="1016" spans="1:1">
      <c r="A1016" s="1"/>
    </row>
    <row r="1020" spans="1:1">
      <c r="A1020" s="1"/>
    </row>
    <row r="1024" spans="1:1">
      <c r="A1024" s="1"/>
    </row>
    <row r="1028" spans="1:1">
      <c r="A1028" s="1"/>
    </row>
    <row r="1032" spans="1:1">
      <c r="A1032" s="1"/>
    </row>
    <row r="1036" spans="1:1">
      <c r="A1036" s="1"/>
    </row>
    <row r="1040" spans="1:1">
      <c r="A1040" s="1"/>
    </row>
    <row r="1044" spans="1:1">
      <c r="A1044" s="1"/>
    </row>
    <row r="1048" spans="1:1">
      <c r="A1048" s="1"/>
    </row>
    <row r="1052" spans="1:1">
      <c r="A1052" s="1"/>
    </row>
    <row r="1056" spans="1:1">
      <c r="A1056" s="1"/>
    </row>
    <row r="1060" spans="1:1">
      <c r="A1060" s="1"/>
    </row>
    <row r="1064" spans="1:1">
      <c r="A1064" s="1"/>
    </row>
    <row r="1068" spans="1:1">
      <c r="A1068" s="1"/>
    </row>
    <row r="1072" spans="1:1">
      <c r="A1072" s="1"/>
    </row>
    <row r="1076" spans="1:1">
      <c r="A1076" s="1"/>
    </row>
    <row r="1080" spans="1:1">
      <c r="A1080" s="1"/>
    </row>
    <row r="1084" spans="1:1">
      <c r="A1084" s="1"/>
    </row>
    <row r="1088" spans="1:1">
      <c r="A1088" s="1"/>
    </row>
    <row r="1092" spans="1:1">
      <c r="A1092" s="1"/>
    </row>
    <row r="1096" spans="1:1">
      <c r="A1096" s="1"/>
    </row>
    <row r="1100" spans="1:1">
      <c r="A1100" s="1"/>
    </row>
    <row r="1104" spans="1:1">
      <c r="A1104" s="1"/>
    </row>
    <row r="1108" spans="1:1">
      <c r="A1108" s="1"/>
    </row>
    <row r="1112" spans="1:1">
      <c r="A1112" s="1"/>
    </row>
    <row r="1116" spans="1:1">
      <c r="A1116" s="1"/>
    </row>
    <row r="1120" spans="1:1">
      <c r="A1120" s="1"/>
    </row>
    <row r="1124" spans="1:1">
      <c r="A1124" s="1"/>
    </row>
    <row r="1128" spans="1:1">
      <c r="A1128" s="1"/>
    </row>
    <row r="1132" spans="1:1">
      <c r="A1132" s="1"/>
    </row>
    <row r="1136" spans="1:1">
      <c r="A1136" s="1"/>
    </row>
    <row r="1140" spans="1:1">
      <c r="A1140" s="1"/>
    </row>
    <row r="1144" spans="1:1">
      <c r="A1144" s="1"/>
    </row>
    <row r="1148" spans="1:1">
      <c r="A1148" s="1"/>
    </row>
    <row r="1152" spans="1:1">
      <c r="A1152" s="1"/>
    </row>
    <row r="1156" spans="1:1">
      <c r="A1156" s="1"/>
    </row>
    <row r="1160" spans="1:1">
      <c r="A1160" s="1"/>
    </row>
    <row r="1164" spans="1:1">
      <c r="A1164" s="1"/>
    </row>
    <row r="1168" spans="1:1">
      <c r="A1168" s="1"/>
    </row>
    <row r="1172" spans="1:1">
      <c r="A1172" s="1"/>
    </row>
    <row r="1176" spans="1:1">
      <c r="A1176" s="1"/>
    </row>
    <row r="1180" spans="1:1">
      <c r="A1180" s="1"/>
    </row>
    <row r="1184" spans="1:1">
      <c r="A1184" s="1"/>
    </row>
    <row r="1188" spans="1:1">
      <c r="A1188" s="1"/>
    </row>
    <row r="1192" spans="1:1">
      <c r="A1192" s="1"/>
    </row>
    <row r="1196" spans="1:1">
      <c r="A1196" s="1"/>
    </row>
    <row r="1200" spans="1:1">
      <c r="A1200" s="1"/>
    </row>
    <row r="1204" spans="1:1">
      <c r="A1204" s="1"/>
    </row>
    <row r="1208" spans="1:1">
      <c r="A1208" s="1"/>
    </row>
    <row r="1212" spans="1:1">
      <c r="A1212" s="1"/>
    </row>
    <row r="1216" spans="1:1">
      <c r="A1216" s="1"/>
    </row>
    <row r="1220" spans="1:1">
      <c r="A1220" s="1"/>
    </row>
    <row r="1224" spans="1:1">
      <c r="A1224" s="1"/>
    </row>
    <row r="1228" spans="1:1">
      <c r="A1228" s="1"/>
    </row>
    <row r="1232" spans="1:1">
      <c r="A1232" s="1"/>
    </row>
    <row r="1236" spans="1:1">
      <c r="A1236" s="1"/>
    </row>
    <row r="1240" spans="1:1">
      <c r="A1240" s="1"/>
    </row>
    <row r="1244" spans="1:1">
      <c r="A1244" s="1"/>
    </row>
    <row r="1248" spans="1:1">
      <c r="A1248" s="1"/>
    </row>
    <row r="1252" spans="1:1">
      <c r="A1252" s="1"/>
    </row>
    <row r="1256" spans="1:1">
      <c r="A1256" s="1"/>
    </row>
    <row r="1260" spans="1:1">
      <c r="A1260" s="1"/>
    </row>
    <row r="1264" spans="1:1">
      <c r="A1264" s="1"/>
    </row>
    <row r="1268" spans="1:1">
      <c r="A1268" s="1"/>
    </row>
    <row r="1272" spans="1:1">
      <c r="A1272" s="1"/>
    </row>
    <row r="1276" spans="1:1">
      <c r="A1276" s="1"/>
    </row>
    <row r="1280" spans="1:1">
      <c r="A1280" s="1"/>
    </row>
    <row r="1284" spans="1:1">
      <c r="A1284" s="1"/>
    </row>
    <row r="1288" spans="1:1">
      <c r="A1288" s="1"/>
    </row>
    <row r="1292" spans="1:1">
      <c r="A1292" s="1"/>
    </row>
    <row r="1296" spans="1:1">
      <c r="A1296" s="1"/>
    </row>
    <row r="1300" spans="1:1">
      <c r="A1300" s="1"/>
    </row>
    <row r="1304" spans="1:1">
      <c r="A1304" s="1"/>
    </row>
    <row r="1308" spans="1:1">
      <c r="A1308" s="1"/>
    </row>
    <row r="1312" spans="1:1">
      <c r="A1312" s="1"/>
    </row>
    <row r="1316" spans="1:1">
      <c r="A1316" s="1"/>
    </row>
    <row r="1320" spans="1:1">
      <c r="A1320" s="1"/>
    </row>
    <row r="1324" spans="1:1">
      <c r="A1324" s="1"/>
    </row>
    <row r="1328" spans="1:1">
      <c r="A1328" s="1"/>
    </row>
    <row r="1332" spans="1:1">
      <c r="A1332" s="1"/>
    </row>
    <row r="1336" spans="1:1">
      <c r="A1336" s="1"/>
    </row>
    <row r="1340" spans="1:1">
      <c r="A1340" s="1"/>
    </row>
    <row r="1344" spans="1:1">
      <c r="A1344" s="1"/>
    </row>
    <row r="1348" spans="1:1">
      <c r="A1348" s="1"/>
    </row>
    <row r="1352" spans="1:1">
      <c r="A1352" s="1"/>
    </row>
    <row r="1356" spans="1:1">
      <c r="A1356" s="1"/>
    </row>
    <row r="1360" spans="1:1">
      <c r="A1360" s="1"/>
    </row>
    <row r="1364" spans="1:1">
      <c r="A1364" s="1"/>
    </row>
    <row r="1368" spans="1:1">
      <c r="A1368" s="1"/>
    </row>
    <row r="1372" spans="1:1">
      <c r="A1372" s="1"/>
    </row>
    <row r="1376" spans="1:1">
      <c r="A1376" s="1"/>
    </row>
    <row r="1377" spans="1:1">
      <c r="A1377" s="1"/>
    </row>
    <row r="1378" spans="1:1">
      <c r="A1378" s="1"/>
    </row>
    <row r="1379" spans="1:1">
      <c r="A1379" s="1"/>
    </row>
    <row r="1380" spans="1:1">
      <c r="A1380" s="1"/>
    </row>
  </sheetData>
  <mergeCells count="1">
    <mergeCell ref="A1:E1"/>
  </mergeCells>
  <hyperlinks>
    <hyperlink ref="G1" r:id="rId1" xr:uid="{CA1E3569-AE0C-486F-96CC-21070C76F0B6}"/>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2781F-7863-44E6-A167-8B26213BB7C5}">
  <sheetPr>
    <tabColor theme="9"/>
  </sheetPr>
  <dimension ref="A1:H344"/>
  <sheetViews>
    <sheetView workbookViewId="0">
      <selection activeCell="D110" sqref="D110"/>
    </sheetView>
  </sheetViews>
  <sheetFormatPr defaultRowHeight="14.5"/>
  <cols>
    <col min="1" max="1" width="32.7265625" customWidth="1"/>
    <col min="2" max="2" width="16.453125" bestFit="1" customWidth="1"/>
    <col min="3" max="3" width="16.26953125" bestFit="1" customWidth="1"/>
    <col min="4" max="4" width="17.54296875" bestFit="1" customWidth="1"/>
  </cols>
  <sheetData>
    <row r="1" spans="1:8" ht="46">
      <c r="A1" s="7" t="s">
        <v>2268</v>
      </c>
      <c r="B1" s="21" t="s">
        <v>56</v>
      </c>
      <c r="C1" s="33" t="s">
        <v>59</v>
      </c>
      <c r="D1" s="33" t="s">
        <v>2269</v>
      </c>
    </row>
    <row r="2" spans="1:8">
      <c r="A2" s="5" t="s">
        <v>79</v>
      </c>
      <c r="B2" s="22">
        <v>178039</v>
      </c>
      <c r="C2" s="27" t="s">
        <v>2270</v>
      </c>
      <c r="D2" s="27">
        <v>178039</v>
      </c>
      <c r="F2" t="s">
        <v>2271</v>
      </c>
      <c r="G2" t="s">
        <v>2272</v>
      </c>
    </row>
    <row r="3" spans="1:8">
      <c r="A3" s="5" t="s">
        <v>81</v>
      </c>
      <c r="B3" s="22">
        <v>167278</v>
      </c>
      <c r="C3" s="27" t="s">
        <v>2270</v>
      </c>
      <c r="D3" s="27">
        <v>167278</v>
      </c>
      <c r="H3" s="26"/>
    </row>
    <row r="4" spans="1:8">
      <c r="A4" s="5" t="s">
        <v>84</v>
      </c>
      <c r="B4" s="22">
        <v>188410</v>
      </c>
      <c r="C4" s="27" t="s">
        <v>2270</v>
      </c>
      <c r="D4" s="27">
        <v>188410</v>
      </c>
      <c r="H4" s="26"/>
    </row>
    <row r="5" spans="1:8">
      <c r="A5" s="5" t="s">
        <v>87</v>
      </c>
      <c r="B5" s="22">
        <v>368596</v>
      </c>
      <c r="C5" s="27" t="s">
        <v>2270</v>
      </c>
      <c r="D5" s="27">
        <v>368596</v>
      </c>
      <c r="H5" s="26"/>
    </row>
    <row r="6" spans="1:8">
      <c r="A6" s="5" t="s">
        <v>90</v>
      </c>
      <c r="B6" s="22">
        <v>162984</v>
      </c>
      <c r="C6" s="27" t="s">
        <v>2270</v>
      </c>
      <c r="D6" s="27">
        <v>162984</v>
      </c>
      <c r="H6" s="26"/>
    </row>
    <row r="7" spans="1:8">
      <c r="A7" s="5" t="s">
        <v>95</v>
      </c>
      <c r="B7" s="22">
        <v>104883</v>
      </c>
      <c r="C7" s="27" t="s">
        <v>2270</v>
      </c>
      <c r="D7" s="27">
        <v>104883</v>
      </c>
      <c r="H7" s="26"/>
    </row>
    <row r="8" spans="1:8">
      <c r="A8" s="5" t="s">
        <v>99</v>
      </c>
      <c r="B8" s="22">
        <v>881665</v>
      </c>
      <c r="C8" s="27" t="s">
        <v>2270</v>
      </c>
      <c r="D8" s="27">
        <v>881665</v>
      </c>
      <c r="H8" s="26"/>
    </row>
    <row r="9" spans="1:8">
      <c r="A9" s="5" t="s">
        <v>103</v>
      </c>
      <c r="B9" s="22">
        <v>1059425</v>
      </c>
      <c r="C9" s="27" t="s">
        <v>2270</v>
      </c>
      <c r="D9" s="27">
        <v>1059425</v>
      </c>
      <c r="H9" s="26"/>
    </row>
    <row r="10" spans="1:8">
      <c r="A10" s="5" t="s">
        <v>106</v>
      </c>
      <c r="B10" s="22">
        <v>889304</v>
      </c>
      <c r="C10" s="27" t="s">
        <v>2270</v>
      </c>
      <c r="D10" s="27">
        <v>889304</v>
      </c>
      <c r="H10" s="26"/>
    </row>
    <row r="11" spans="1:8">
      <c r="A11" s="5" t="s">
        <v>109</v>
      </c>
      <c r="B11" s="22">
        <v>716701</v>
      </c>
      <c r="C11" s="27" t="s">
        <v>2270</v>
      </c>
      <c r="D11" s="27">
        <v>716701</v>
      </c>
      <c r="H11" s="26"/>
    </row>
    <row r="12" spans="1:8">
      <c r="A12" s="5" t="s">
        <v>112</v>
      </c>
      <c r="B12" s="22">
        <v>52191</v>
      </c>
      <c r="C12" s="27" t="s">
        <v>2270</v>
      </c>
      <c r="D12" s="27">
        <v>52191</v>
      </c>
      <c r="H12" s="26"/>
    </row>
    <row r="13" spans="1:8">
      <c r="A13" s="5" t="s">
        <v>116</v>
      </c>
      <c r="B13" s="22">
        <v>318943</v>
      </c>
      <c r="C13" s="27" t="s">
        <v>2270</v>
      </c>
      <c r="D13" s="27">
        <v>318943</v>
      </c>
      <c r="H13" s="26"/>
    </row>
    <row r="14" spans="1:8">
      <c r="A14" s="5" t="s">
        <v>118</v>
      </c>
      <c r="B14" s="22">
        <v>25370</v>
      </c>
      <c r="C14" s="27" t="s">
        <v>2270</v>
      </c>
      <c r="D14" s="27">
        <v>25370</v>
      </c>
      <c r="H14" s="26"/>
    </row>
    <row r="15" spans="1:8">
      <c r="A15" s="5" t="s">
        <v>120</v>
      </c>
      <c r="B15" s="22">
        <v>966029</v>
      </c>
      <c r="C15" s="27" t="s">
        <v>2270</v>
      </c>
      <c r="D15" s="27">
        <v>966029</v>
      </c>
      <c r="H15" s="26"/>
    </row>
    <row r="16" spans="1:8">
      <c r="A16" s="5" t="s">
        <v>123</v>
      </c>
      <c r="B16" s="22">
        <v>652383</v>
      </c>
      <c r="C16" s="27" t="s">
        <v>2270</v>
      </c>
      <c r="D16" s="27">
        <v>652383</v>
      </c>
      <c r="H16" s="26"/>
    </row>
    <row r="17" spans="1:8">
      <c r="A17" s="5" t="s">
        <v>125</v>
      </c>
      <c r="B17" s="22">
        <v>10957496</v>
      </c>
      <c r="C17" s="27">
        <v>6200037</v>
      </c>
      <c r="D17" s="27">
        <v>17157533</v>
      </c>
      <c r="H17" s="26"/>
    </row>
    <row r="18" spans="1:8">
      <c r="A18" s="5" t="s">
        <v>126</v>
      </c>
      <c r="B18" s="22">
        <v>1173286</v>
      </c>
      <c r="C18" s="27" t="s">
        <v>2270</v>
      </c>
      <c r="D18" s="27">
        <v>1173286</v>
      </c>
    </row>
    <row r="19" spans="1:8">
      <c r="A19" s="5" t="s">
        <v>128</v>
      </c>
      <c r="B19" s="22">
        <v>2178959</v>
      </c>
      <c r="C19" s="27">
        <v>2047309</v>
      </c>
      <c r="D19" s="27">
        <v>4226268</v>
      </c>
    </row>
    <row r="20" spans="1:8">
      <c r="A20" s="5" t="s">
        <v>130</v>
      </c>
      <c r="B20" s="22">
        <v>565566</v>
      </c>
      <c r="C20" s="27" t="s">
        <v>2270</v>
      </c>
      <c r="D20" s="27">
        <v>565566</v>
      </c>
    </row>
    <row r="21" spans="1:8">
      <c r="A21" s="5" t="s">
        <v>131</v>
      </c>
      <c r="B21" s="22">
        <v>96352</v>
      </c>
      <c r="C21" s="27" t="s">
        <v>2270</v>
      </c>
      <c r="D21" s="27">
        <v>96352</v>
      </c>
    </row>
    <row r="22" spans="1:8">
      <c r="A22" s="5" t="s">
        <v>133</v>
      </c>
      <c r="B22" s="22">
        <v>52971</v>
      </c>
      <c r="C22" s="27" t="s">
        <v>2270</v>
      </c>
      <c r="D22" s="27">
        <v>52971</v>
      </c>
    </row>
    <row r="23" spans="1:8">
      <c r="A23" s="5" t="s">
        <v>134</v>
      </c>
      <c r="B23" s="22">
        <v>142075</v>
      </c>
      <c r="C23" s="27" t="s">
        <v>2270</v>
      </c>
      <c r="D23" s="27">
        <v>142075</v>
      </c>
    </row>
    <row r="24" spans="1:8">
      <c r="A24" s="5" t="s">
        <v>135</v>
      </c>
      <c r="B24" s="22">
        <v>182667</v>
      </c>
      <c r="C24" s="27" t="s">
        <v>2270</v>
      </c>
      <c r="D24" s="27">
        <v>182667</v>
      </c>
    </row>
    <row r="25" spans="1:8">
      <c r="A25" s="5" t="s">
        <v>136</v>
      </c>
      <c r="B25" s="22">
        <v>264187</v>
      </c>
      <c r="C25" s="27" t="s">
        <v>2270</v>
      </c>
      <c r="D25" s="27">
        <v>264187</v>
      </c>
    </row>
    <row r="26" spans="1:8">
      <c r="A26" s="5" t="s">
        <v>138</v>
      </c>
      <c r="B26" s="22">
        <v>120998</v>
      </c>
      <c r="C26" s="27" t="s">
        <v>2270</v>
      </c>
      <c r="D26" s="27">
        <v>120998</v>
      </c>
    </row>
    <row r="27" spans="1:8">
      <c r="A27" s="5" t="s">
        <v>141</v>
      </c>
      <c r="B27" s="22">
        <v>307122</v>
      </c>
      <c r="C27" s="27" t="s">
        <v>2270</v>
      </c>
      <c r="D27" s="27">
        <v>307122</v>
      </c>
    </row>
    <row r="28" spans="1:8">
      <c r="A28" s="5" t="s">
        <v>142</v>
      </c>
      <c r="B28" s="22">
        <v>123953</v>
      </c>
      <c r="C28" s="27" t="s">
        <v>2270</v>
      </c>
      <c r="D28" s="27">
        <v>123953</v>
      </c>
    </row>
    <row r="29" spans="1:8">
      <c r="A29" s="5" t="s">
        <v>144</v>
      </c>
      <c r="B29" s="22">
        <v>335531</v>
      </c>
      <c r="C29" s="27" t="s">
        <v>2270</v>
      </c>
      <c r="D29" s="27">
        <v>335531</v>
      </c>
    </row>
    <row r="30" spans="1:8">
      <c r="A30" s="5" t="s">
        <v>145</v>
      </c>
      <c r="B30" s="22">
        <v>93620</v>
      </c>
      <c r="C30" s="27" t="s">
        <v>2270</v>
      </c>
      <c r="D30" s="27">
        <v>93620</v>
      </c>
    </row>
    <row r="31" spans="1:8">
      <c r="A31" s="5" t="s">
        <v>146</v>
      </c>
      <c r="B31" s="22">
        <v>106389</v>
      </c>
      <c r="C31" s="27" t="s">
        <v>2270</v>
      </c>
      <c r="D31" s="27">
        <v>106389</v>
      </c>
    </row>
    <row r="32" spans="1:8">
      <c r="A32" s="5" t="s">
        <v>147</v>
      </c>
      <c r="B32" s="22">
        <v>154648</v>
      </c>
      <c r="C32" s="27" t="s">
        <v>2270</v>
      </c>
      <c r="D32" s="27">
        <v>154648</v>
      </c>
    </row>
    <row r="33" spans="1:4">
      <c r="A33" s="5" t="s">
        <v>148</v>
      </c>
      <c r="B33" s="22">
        <v>579729</v>
      </c>
      <c r="C33" s="27" t="s">
        <v>2270</v>
      </c>
      <c r="D33" s="27">
        <v>579729</v>
      </c>
    </row>
    <row r="34" spans="1:4">
      <c r="A34" s="5" t="s">
        <v>149</v>
      </c>
      <c r="B34" s="22">
        <v>319389</v>
      </c>
      <c r="C34" s="27" t="s">
        <v>2270</v>
      </c>
      <c r="D34" s="27">
        <v>319389</v>
      </c>
    </row>
    <row r="35" spans="1:4">
      <c r="A35" s="5" t="s">
        <v>150</v>
      </c>
      <c r="B35" s="22">
        <v>163096</v>
      </c>
      <c r="C35" s="27" t="s">
        <v>2270</v>
      </c>
      <c r="D35" s="27">
        <v>163096</v>
      </c>
    </row>
    <row r="36" spans="1:4">
      <c r="A36" s="5" t="s">
        <v>152</v>
      </c>
      <c r="B36" s="22">
        <v>152613</v>
      </c>
      <c r="C36" s="27" t="s">
        <v>2270</v>
      </c>
      <c r="D36" s="27">
        <v>152613</v>
      </c>
    </row>
    <row r="37" spans="1:4">
      <c r="A37" s="5" t="s">
        <v>153</v>
      </c>
      <c r="B37" s="22">
        <v>152223</v>
      </c>
      <c r="C37" s="27" t="s">
        <v>2270</v>
      </c>
      <c r="D37" s="27">
        <v>152223</v>
      </c>
    </row>
    <row r="38" spans="1:4">
      <c r="A38" s="5" t="s">
        <v>154</v>
      </c>
      <c r="B38" s="22">
        <v>305616</v>
      </c>
      <c r="C38" s="27" t="s">
        <v>2270</v>
      </c>
      <c r="D38" s="27">
        <v>305616</v>
      </c>
    </row>
    <row r="39" spans="1:4">
      <c r="A39" s="5" t="s">
        <v>155</v>
      </c>
      <c r="B39" s="22">
        <v>99363</v>
      </c>
      <c r="C39" s="27" t="s">
        <v>2270</v>
      </c>
      <c r="D39" s="27">
        <v>99363</v>
      </c>
    </row>
    <row r="40" spans="1:4">
      <c r="A40" s="5" t="s">
        <v>156</v>
      </c>
      <c r="B40" s="22">
        <v>57655</v>
      </c>
      <c r="C40" s="27" t="s">
        <v>2270</v>
      </c>
      <c r="D40" s="27">
        <v>57655</v>
      </c>
    </row>
    <row r="41" spans="1:4">
      <c r="A41" s="5" t="s">
        <v>157</v>
      </c>
      <c r="B41" s="22">
        <v>101482</v>
      </c>
      <c r="C41" s="27" t="s">
        <v>2270</v>
      </c>
      <c r="D41" s="27">
        <v>101482</v>
      </c>
    </row>
    <row r="42" spans="1:4">
      <c r="A42" s="5" t="s">
        <v>158</v>
      </c>
      <c r="B42" s="22">
        <v>164378</v>
      </c>
      <c r="C42" s="27" t="s">
        <v>2270</v>
      </c>
      <c r="D42" s="27">
        <v>164378</v>
      </c>
    </row>
    <row r="43" spans="1:4">
      <c r="A43" s="5" t="s">
        <v>160</v>
      </c>
      <c r="B43" s="22">
        <v>47841</v>
      </c>
      <c r="C43" s="27" t="s">
        <v>2270</v>
      </c>
      <c r="D43" s="27">
        <v>47841</v>
      </c>
    </row>
    <row r="44" spans="1:4">
      <c r="A44" s="5" t="s">
        <v>161</v>
      </c>
      <c r="B44" s="22">
        <v>248826</v>
      </c>
      <c r="C44" s="27" t="s">
        <v>2270</v>
      </c>
      <c r="D44" s="27">
        <v>248826</v>
      </c>
    </row>
    <row r="45" spans="1:4">
      <c r="A45" s="5" t="s">
        <v>162</v>
      </c>
      <c r="B45" s="22">
        <v>142604</v>
      </c>
      <c r="C45" s="27" t="s">
        <v>2270</v>
      </c>
      <c r="D45" s="27">
        <v>142604</v>
      </c>
    </row>
    <row r="46" spans="1:4">
      <c r="A46" s="5" t="s">
        <v>163</v>
      </c>
      <c r="B46" s="22">
        <v>98945</v>
      </c>
      <c r="C46" s="27" t="s">
        <v>2270</v>
      </c>
      <c r="D46" s="27">
        <v>98945</v>
      </c>
    </row>
    <row r="47" spans="1:4">
      <c r="A47" s="5" t="s">
        <v>165</v>
      </c>
      <c r="B47" s="22">
        <v>178959</v>
      </c>
      <c r="C47" s="27" t="s">
        <v>2270</v>
      </c>
      <c r="D47" s="27">
        <v>178959</v>
      </c>
    </row>
    <row r="48" spans="1:4">
      <c r="A48" s="5" t="s">
        <v>166</v>
      </c>
      <c r="B48" s="22">
        <v>1359131</v>
      </c>
      <c r="C48" s="27">
        <v>1048606</v>
      </c>
      <c r="D48" s="27">
        <v>2407737</v>
      </c>
    </row>
    <row r="49" spans="1:4">
      <c r="A49" s="5" t="s">
        <v>167</v>
      </c>
      <c r="B49" s="22">
        <v>243445</v>
      </c>
      <c r="C49" s="27" t="s">
        <v>2270</v>
      </c>
      <c r="D49" s="27">
        <v>243445</v>
      </c>
    </row>
    <row r="50" spans="1:4">
      <c r="A50" s="5" t="s">
        <v>168</v>
      </c>
      <c r="B50" s="22">
        <v>153449</v>
      </c>
      <c r="C50" s="27" t="s">
        <v>2270</v>
      </c>
      <c r="D50" s="27">
        <v>153449</v>
      </c>
    </row>
    <row r="51" spans="1:4">
      <c r="A51" s="5" t="s">
        <v>169</v>
      </c>
      <c r="B51" s="22">
        <v>438769</v>
      </c>
      <c r="C51" s="27" t="s">
        <v>2270</v>
      </c>
      <c r="D51" s="27">
        <v>438769</v>
      </c>
    </row>
    <row r="52" spans="1:4">
      <c r="A52" s="5" t="s">
        <v>170</v>
      </c>
      <c r="B52" s="22">
        <v>52637</v>
      </c>
      <c r="C52" s="27" t="s">
        <v>2270</v>
      </c>
      <c r="D52" s="27">
        <v>52637</v>
      </c>
    </row>
    <row r="53" spans="1:4">
      <c r="A53" s="5" t="s">
        <v>172</v>
      </c>
      <c r="B53" s="22">
        <v>73937</v>
      </c>
      <c r="C53" s="27" t="s">
        <v>2270</v>
      </c>
      <c r="D53" s="27">
        <v>73937</v>
      </c>
    </row>
    <row r="54" spans="1:4">
      <c r="A54" s="5" t="s">
        <v>173</v>
      </c>
      <c r="B54" s="22">
        <v>147762</v>
      </c>
      <c r="C54" s="27" t="s">
        <v>2270</v>
      </c>
      <c r="D54" s="27">
        <v>147762</v>
      </c>
    </row>
    <row r="55" spans="1:4">
      <c r="A55" s="5" t="s">
        <v>175</v>
      </c>
      <c r="B55" s="22">
        <v>677753</v>
      </c>
      <c r="C55" s="27" t="s">
        <v>2270</v>
      </c>
      <c r="D55" s="27">
        <v>677753</v>
      </c>
    </row>
    <row r="56" spans="1:4">
      <c r="A56" s="5" t="s">
        <v>176</v>
      </c>
      <c r="B56" s="22">
        <v>112160</v>
      </c>
      <c r="C56" s="27" t="s">
        <v>2270</v>
      </c>
      <c r="D56" s="27">
        <v>112160</v>
      </c>
    </row>
    <row r="57" spans="1:4">
      <c r="A57" s="5" t="s">
        <v>177</v>
      </c>
      <c r="B57" s="22">
        <v>256939</v>
      </c>
      <c r="C57" s="27" t="s">
        <v>2270</v>
      </c>
      <c r="D57" s="27">
        <v>256939</v>
      </c>
    </row>
    <row r="58" spans="1:4">
      <c r="A58" s="5" t="s">
        <v>178</v>
      </c>
      <c r="B58" s="22">
        <v>135829</v>
      </c>
      <c r="C58" s="27" t="s">
        <v>2270</v>
      </c>
      <c r="D58" s="27">
        <v>135829</v>
      </c>
    </row>
    <row r="59" spans="1:4">
      <c r="A59" s="5" t="s">
        <v>179</v>
      </c>
      <c r="B59" s="22">
        <v>146786</v>
      </c>
      <c r="C59" s="27" t="s">
        <v>2270</v>
      </c>
      <c r="D59" s="27">
        <v>146786</v>
      </c>
    </row>
    <row r="60" spans="1:4">
      <c r="A60" s="5" t="s">
        <v>93</v>
      </c>
      <c r="B60" s="22">
        <v>120691</v>
      </c>
      <c r="C60" s="27" t="s">
        <v>2270</v>
      </c>
      <c r="D60" s="27">
        <v>120691</v>
      </c>
    </row>
    <row r="61" spans="1:4">
      <c r="A61" s="5" t="s">
        <v>180</v>
      </c>
      <c r="B61" s="22">
        <v>216123</v>
      </c>
      <c r="C61" s="27" t="s">
        <v>2270</v>
      </c>
      <c r="D61" s="27">
        <v>216123</v>
      </c>
    </row>
    <row r="62" spans="1:4">
      <c r="A62" s="5" t="s">
        <v>181</v>
      </c>
      <c r="B62" s="22">
        <v>296081</v>
      </c>
      <c r="C62" s="27" t="s">
        <v>2270</v>
      </c>
      <c r="D62" s="27">
        <v>296081</v>
      </c>
    </row>
    <row r="63" spans="1:4">
      <c r="A63" s="5" t="s">
        <v>182</v>
      </c>
      <c r="B63" s="22">
        <v>376486</v>
      </c>
      <c r="C63" s="27" t="s">
        <v>2270</v>
      </c>
      <c r="D63" s="27">
        <v>376486</v>
      </c>
    </row>
    <row r="64" spans="1:4">
      <c r="A64" s="5" t="s">
        <v>183</v>
      </c>
      <c r="B64" s="22">
        <v>204999</v>
      </c>
      <c r="C64" s="27" t="s">
        <v>2270</v>
      </c>
      <c r="D64" s="27">
        <v>204999</v>
      </c>
    </row>
    <row r="65" spans="1:4">
      <c r="A65" s="5" t="s">
        <v>184</v>
      </c>
      <c r="B65" s="22">
        <v>116537</v>
      </c>
      <c r="C65" s="27" t="s">
        <v>2270</v>
      </c>
      <c r="D65" s="27">
        <v>116537</v>
      </c>
    </row>
    <row r="66" spans="1:4">
      <c r="A66" s="5" t="s">
        <v>185</v>
      </c>
      <c r="B66" s="22">
        <v>1153380</v>
      </c>
      <c r="C66" s="27">
        <v>1218553</v>
      </c>
      <c r="D66" s="27">
        <v>2371933</v>
      </c>
    </row>
    <row r="67" spans="1:4">
      <c r="A67" s="5" t="s">
        <v>186</v>
      </c>
      <c r="B67" s="22">
        <v>601921</v>
      </c>
      <c r="C67" s="27" t="s">
        <v>2270</v>
      </c>
      <c r="D67" s="27">
        <v>601921</v>
      </c>
    </row>
    <row r="68" spans="1:4">
      <c r="A68" s="5" t="s">
        <v>187</v>
      </c>
      <c r="B68" s="22">
        <v>242831</v>
      </c>
      <c r="C68" s="27" t="s">
        <v>2270</v>
      </c>
      <c r="D68" s="27">
        <v>242831</v>
      </c>
    </row>
    <row r="69" spans="1:4">
      <c r="A69" s="5" t="s">
        <v>97</v>
      </c>
      <c r="B69" s="22">
        <v>985823</v>
      </c>
      <c r="C69" s="27" t="s">
        <v>2270</v>
      </c>
      <c r="D69" s="27">
        <v>985823</v>
      </c>
    </row>
    <row r="70" spans="1:4">
      <c r="A70" s="5" t="s">
        <v>188</v>
      </c>
      <c r="B70" s="22">
        <v>224431</v>
      </c>
      <c r="C70" s="27" t="s">
        <v>2270</v>
      </c>
      <c r="D70" s="27">
        <v>224431</v>
      </c>
    </row>
    <row r="71" spans="1:4">
      <c r="A71" s="5" t="s">
        <v>189</v>
      </c>
      <c r="B71" s="22">
        <v>331210</v>
      </c>
      <c r="C71" s="27" t="s">
        <v>2270</v>
      </c>
      <c r="D71" s="27">
        <v>331210</v>
      </c>
    </row>
    <row r="72" spans="1:4">
      <c r="A72" s="5" t="s">
        <v>190</v>
      </c>
      <c r="B72" s="22">
        <v>142075</v>
      </c>
      <c r="C72" s="27" t="s">
        <v>2270</v>
      </c>
      <c r="D72" s="27">
        <v>142075</v>
      </c>
    </row>
    <row r="73" spans="1:4">
      <c r="A73" s="5" t="s">
        <v>191</v>
      </c>
      <c r="B73" s="22">
        <v>127047</v>
      </c>
      <c r="C73" s="27" t="s">
        <v>2270</v>
      </c>
      <c r="D73" s="27">
        <v>127047</v>
      </c>
    </row>
    <row r="74" spans="1:4">
      <c r="A74" s="5" t="s">
        <v>192</v>
      </c>
      <c r="B74" s="22">
        <v>539749</v>
      </c>
      <c r="C74" s="27" t="s">
        <v>2270</v>
      </c>
      <c r="D74" s="27">
        <v>539749</v>
      </c>
    </row>
    <row r="75" spans="1:4">
      <c r="A75" s="5" t="s">
        <v>193</v>
      </c>
      <c r="B75" s="22">
        <v>165493</v>
      </c>
      <c r="C75" s="27" t="s">
        <v>2270</v>
      </c>
      <c r="D75" s="27">
        <v>165493</v>
      </c>
    </row>
    <row r="76" spans="1:4">
      <c r="A76" s="5" t="s">
        <v>195</v>
      </c>
      <c r="B76" s="22">
        <v>1138492</v>
      </c>
      <c r="C76" s="27">
        <v>624321</v>
      </c>
      <c r="D76" s="27">
        <v>1762813</v>
      </c>
    </row>
    <row r="77" spans="1:4">
      <c r="A77" s="5" t="s">
        <v>196</v>
      </c>
      <c r="B77" s="22">
        <v>92309</v>
      </c>
      <c r="C77" s="27" t="s">
        <v>2270</v>
      </c>
      <c r="D77" s="27">
        <v>92309</v>
      </c>
    </row>
    <row r="78" spans="1:4">
      <c r="A78" s="5" t="s">
        <v>197</v>
      </c>
      <c r="B78" s="22">
        <v>145866</v>
      </c>
      <c r="C78" s="27" t="s">
        <v>2270</v>
      </c>
      <c r="D78" s="27">
        <v>145866</v>
      </c>
    </row>
    <row r="79" spans="1:4">
      <c r="A79" s="5" t="s">
        <v>198</v>
      </c>
      <c r="B79" s="22">
        <v>234941</v>
      </c>
      <c r="C79" s="27" t="s">
        <v>2270</v>
      </c>
      <c r="D79" s="27">
        <v>234941</v>
      </c>
    </row>
    <row r="80" spans="1:4">
      <c r="A80" s="5" t="s">
        <v>199</v>
      </c>
      <c r="B80" s="22">
        <v>135913</v>
      </c>
      <c r="C80" s="27" t="s">
        <v>2270</v>
      </c>
      <c r="D80" s="27">
        <v>135913</v>
      </c>
    </row>
    <row r="81" spans="1:4">
      <c r="A81" s="5" t="s">
        <v>200</v>
      </c>
      <c r="B81" s="22">
        <v>126350</v>
      </c>
      <c r="C81" s="27" t="s">
        <v>2270</v>
      </c>
      <c r="D81" s="27">
        <v>126350</v>
      </c>
    </row>
    <row r="82" spans="1:4">
      <c r="A82" s="5" t="s">
        <v>201</v>
      </c>
      <c r="B82" s="22">
        <v>254039</v>
      </c>
      <c r="C82" s="27" t="s">
        <v>2270</v>
      </c>
      <c r="D82" s="27">
        <v>254039</v>
      </c>
    </row>
    <row r="83" spans="1:4">
      <c r="A83" s="5" t="s">
        <v>202</v>
      </c>
      <c r="B83" s="22">
        <v>163458</v>
      </c>
      <c r="C83" s="27" t="s">
        <v>2270</v>
      </c>
      <c r="D83" s="27">
        <v>163458</v>
      </c>
    </row>
    <row r="84" spans="1:4">
      <c r="A84" s="5" t="s">
        <v>203</v>
      </c>
      <c r="B84" s="22">
        <v>502948</v>
      </c>
      <c r="C84" s="27" t="s">
        <v>2270</v>
      </c>
      <c r="D84" s="27">
        <v>502948</v>
      </c>
    </row>
    <row r="85" spans="1:4">
      <c r="A85" s="5" t="s">
        <v>204</v>
      </c>
      <c r="B85" s="22">
        <v>49514</v>
      </c>
      <c r="C85" s="27" t="s">
        <v>2270</v>
      </c>
      <c r="D85" s="27">
        <v>49514</v>
      </c>
    </row>
    <row r="86" spans="1:4">
      <c r="A86" s="5" t="s">
        <v>205</v>
      </c>
      <c r="B86" s="22">
        <v>670170</v>
      </c>
      <c r="C86" s="27" t="s">
        <v>2270</v>
      </c>
      <c r="D86" s="27">
        <v>670170</v>
      </c>
    </row>
    <row r="87" spans="1:4">
      <c r="A87" s="5" t="s">
        <v>206</v>
      </c>
      <c r="B87" s="22">
        <v>84754</v>
      </c>
      <c r="C87" s="27" t="s">
        <v>2270</v>
      </c>
      <c r="D87" s="27">
        <v>84754</v>
      </c>
    </row>
    <row r="88" spans="1:4">
      <c r="A88" s="5" t="s">
        <v>207</v>
      </c>
      <c r="B88" s="22">
        <v>127577</v>
      </c>
      <c r="C88" s="27" t="s">
        <v>2270</v>
      </c>
      <c r="D88" s="27">
        <v>127577</v>
      </c>
    </row>
    <row r="89" spans="1:4">
      <c r="A89" s="5" t="s">
        <v>208</v>
      </c>
      <c r="B89" s="22">
        <v>2604179</v>
      </c>
      <c r="C89" s="27">
        <v>1095038</v>
      </c>
      <c r="D89" s="27">
        <v>3699217</v>
      </c>
    </row>
    <row r="90" spans="1:4">
      <c r="A90" s="5" t="s">
        <v>209</v>
      </c>
      <c r="B90" s="22">
        <v>122280</v>
      </c>
      <c r="C90" s="27" t="s">
        <v>2270</v>
      </c>
      <c r="D90" s="27">
        <v>122280</v>
      </c>
    </row>
    <row r="91" spans="1:4">
      <c r="A91" s="5" t="s">
        <v>211</v>
      </c>
      <c r="B91" s="22">
        <v>1303706</v>
      </c>
      <c r="C91" s="27" t="s">
        <v>2270</v>
      </c>
      <c r="D91" s="27">
        <v>1303706</v>
      </c>
    </row>
    <row r="92" spans="1:4">
      <c r="A92" s="5" t="s">
        <v>212</v>
      </c>
      <c r="B92" s="22">
        <v>151665</v>
      </c>
      <c r="C92" s="27" t="s">
        <v>2270</v>
      </c>
      <c r="D92" s="27">
        <v>151665</v>
      </c>
    </row>
    <row r="93" spans="1:4">
      <c r="A93" s="5" t="s">
        <v>213</v>
      </c>
      <c r="B93" s="22">
        <v>2042321</v>
      </c>
      <c r="C93" s="27" t="s">
        <v>2270</v>
      </c>
      <c r="D93" s="27">
        <v>2042321</v>
      </c>
    </row>
    <row r="94" spans="1:4">
      <c r="A94" s="5" t="s">
        <v>214</v>
      </c>
      <c r="B94" s="22">
        <v>257608</v>
      </c>
      <c r="C94" s="27" t="s">
        <v>2270</v>
      </c>
      <c r="D94" s="27">
        <v>257608</v>
      </c>
    </row>
    <row r="95" spans="1:4">
      <c r="A95" s="5" t="s">
        <v>215</v>
      </c>
      <c r="B95" s="22">
        <v>144974</v>
      </c>
      <c r="C95" s="27" t="s">
        <v>2270</v>
      </c>
      <c r="D95" s="27">
        <v>144974</v>
      </c>
    </row>
    <row r="96" spans="1:4">
      <c r="A96" s="5" t="s">
        <v>216</v>
      </c>
      <c r="B96" s="22">
        <v>337455</v>
      </c>
      <c r="C96" s="27" t="s">
        <v>2270</v>
      </c>
      <c r="D96" s="27">
        <v>337455</v>
      </c>
    </row>
    <row r="97" spans="1:4">
      <c r="A97" s="5" t="s">
        <v>217</v>
      </c>
      <c r="B97" s="22">
        <v>148041</v>
      </c>
      <c r="C97" s="27" t="s">
        <v>2270</v>
      </c>
      <c r="D97" s="27">
        <v>148041</v>
      </c>
    </row>
    <row r="98" spans="1:4">
      <c r="A98" s="5" t="s">
        <v>218</v>
      </c>
      <c r="B98" s="22">
        <v>314705</v>
      </c>
      <c r="C98" s="27" t="s">
        <v>2270</v>
      </c>
      <c r="D98" s="27">
        <v>314705</v>
      </c>
    </row>
    <row r="99" spans="1:4">
      <c r="A99" s="5" t="s">
        <v>219</v>
      </c>
      <c r="B99" s="22">
        <v>180939</v>
      </c>
      <c r="C99" s="27" t="s">
        <v>2270</v>
      </c>
      <c r="D99" s="27">
        <v>180939</v>
      </c>
    </row>
    <row r="100" spans="1:4">
      <c r="A100" s="5" t="s">
        <v>220</v>
      </c>
      <c r="B100" s="22">
        <v>127020</v>
      </c>
      <c r="C100" s="27" t="s">
        <v>2270</v>
      </c>
      <c r="D100" s="27">
        <v>127020</v>
      </c>
    </row>
    <row r="101" spans="1:4">
      <c r="A101" s="5" t="s">
        <v>221</v>
      </c>
      <c r="B101" s="22">
        <v>193206</v>
      </c>
      <c r="C101" s="27" t="s">
        <v>2270</v>
      </c>
      <c r="D101" s="27">
        <v>193206</v>
      </c>
    </row>
    <row r="102" spans="1:4">
      <c r="A102" s="5" t="s">
        <v>222</v>
      </c>
      <c r="B102" s="22">
        <v>287048</v>
      </c>
      <c r="C102" s="27" t="s">
        <v>2270</v>
      </c>
      <c r="D102" s="27">
        <v>287048</v>
      </c>
    </row>
    <row r="103" spans="1:4">
      <c r="A103" s="5" t="s">
        <v>223</v>
      </c>
      <c r="B103" s="22">
        <v>303609</v>
      </c>
      <c r="C103" s="27" t="s">
        <v>2270</v>
      </c>
      <c r="D103" s="27">
        <v>303609</v>
      </c>
    </row>
    <row r="104" spans="1:4">
      <c r="A104" s="5" t="s">
        <v>224</v>
      </c>
      <c r="B104" s="22">
        <v>154146</v>
      </c>
      <c r="C104" s="27" t="s">
        <v>2270</v>
      </c>
      <c r="D104" s="27">
        <v>154146</v>
      </c>
    </row>
    <row r="105" spans="1:4">
      <c r="A105" s="5" t="s">
        <v>225</v>
      </c>
      <c r="B105" s="22">
        <v>433110</v>
      </c>
      <c r="C105" s="27" t="s">
        <v>2270</v>
      </c>
      <c r="D105" s="27">
        <v>433110</v>
      </c>
    </row>
    <row r="106" spans="1:4">
      <c r="A106" s="5" t="s">
        <v>226</v>
      </c>
      <c r="B106" s="22">
        <v>317716</v>
      </c>
      <c r="C106" s="27" t="s">
        <v>2270</v>
      </c>
      <c r="D106" s="27">
        <v>317716</v>
      </c>
    </row>
    <row r="107" spans="1:4">
      <c r="A107" s="5" t="s">
        <v>228</v>
      </c>
      <c r="B107" s="22">
        <v>599133</v>
      </c>
      <c r="C107" s="27" t="s">
        <v>2270</v>
      </c>
      <c r="D107" s="27">
        <v>599133</v>
      </c>
    </row>
    <row r="108" spans="1:4">
      <c r="A108" s="5" t="s">
        <v>102</v>
      </c>
      <c r="B108" s="22">
        <v>2594477</v>
      </c>
      <c r="C108" s="27">
        <v>2299407</v>
      </c>
      <c r="D108" s="27">
        <v>4893884</v>
      </c>
    </row>
    <row r="109" spans="1:4">
      <c r="A109" s="5" t="s">
        <v>229</v>
      </c>
      <c r="B109" s="22">
        <v>110403</v>
      </c>
      <c r="C109" s="27" t="s">
        <v>2270</v>
      </c>
      <c r="D109" s="27">
        <v>110403</v>
      </c>
    </row>
    <row r="110" spans="1:4">
      <c r="A110" s="5" t="s">
        <v>230</v>
      </c>
      <c r="B110" s="22">
        <v>170344</v>
      </c>
      <c r="C110" s="27" t="s">
        <v>2270</v>
      </c>
      <c r="D110" s="27">
        <v>170344</v>
      </c>
    </row>
    <row r="111" spans="1:4">
      <c r="A111" s="5" t="s">
        <v>231</v>
      </c>
      <c r="B111" s="22">
        <v>1470510</v>
      </c>
      <c r="C111" s="27" t="s">
        <v>2270</v>
      </c>
      <c r="D111" s="27">
        <v>1470510</v>
      </c>
    </row>
    <row r="112" spans="1:4">
      <c r="A112" s="5" t="s">
        <v>232</v>
      </c>
      <c r="B112" s="22">
        <v>624001</v>
      </c>
      <c r="C112" s="27" t="s">
        <v>2270</v>
      </c>
      <c r="D112" s="27">
        <v>624001</v>
      </c>
    </row>
    <row r="113" spans="1:4">
      <c r="A113" s="5" t="s">
        <v>233</v>
      </c>
      <c r="B113" s="22">
        <v>222898</v>
      </c>
      <c r="C113" s="27" t="s">
        <v>2270</v>
      </c>
      <c r="D113" s="27">
        <v>222898</v>
      </c>
    </row>
    <row r="114" spans="1:4">
      <c r="A114" s="5" t="s">
        <v>101</v>
      </c>
      <c r="B114" s="22">
        <v>416800</v>
      </c>
      <c r="C114" s="27" t="s">
        <v>2270</v>
      </c>
      <c r="D114" s="27">
        <v>416800</v>
      </c>
    </row>
    <row r="115" spans="1:4">
      <c r="A115" s="5" t="s">
        <v>234</v>
      </c>
      <c r="B115" s="22">
        <v>348830</v>
      </c>
      <c r="C115" s="27" t="s">
        <v>2270</v>
      </c>
      <c r="D115" s="27">
        <v>348830</v>
      </c>
    </row>
    <row r="116" spans="1:4">
      <c r="A116" s="5" t="s">
        <v>235</v>
      </c>
      <c r="B116" s="22">
        <v>76948</v>
      </c>
      <c r="C116" s="27" t="s">
        <v>2270</v>
      </c>
      <c r="D116" s="27">
        <v>76948</v>
      </c>
    </row>
    <row r="117" spans="1:4">
      <c r="A117" s="5" t="s">
        <v>236</v>
      </c>
      <c r="B117" s="22">
        <v>142353</v>
      </c>
      <c r="C117" s="27" t="s">
        <v>2270</v>
      </c>
      <c r="D117" s="27">
        <v>142353</v>
      </c>
    </row>
    <row r="118" spans="1:4">
      <c r="A118" s="5" t="s">
        <v>237</v>
      </c>
      <c r="B118" s="22">
        <v>68305</v>
      </c>
      <c r="C118" s="27" t="s">
        <v>2270</v>
      </c>
      <c r="D118" s="27">
        <v>68305</v>
      </c>
    </row>
    <row r="119" spans="1:4">
      <c r="A119" s="5" t="s">
        <v>238</v>
      </c>
      <c r="B119" s="22">
        <v>274335</v>
      </c>
      <c r="C119" s="27" t="s">
        <v>2270</v>
      </c>
      <c r="D119" s="27">
        <v>274335</v>
      </c>
    </row>
    <row r="120" spans="1:4">
      <c r="A120" s="5" t="s">
        <v>239</v>
      </c>
      <c r="B120" s="22">
        <v>141768</v>
      </c>
      <c r="C120" s="27" t="s">
        <v>2270</v>
      </c>
      <c r="D120" s="27">
        <v>141768</v>
      </c>
    </row>
    <row r="121" spans="1:4">
      <c r="A121" s="5" t="s">
        <v>240</v>
      </c>
      <c r="B121" s="22">
        <v>103796</v>
      </c>
      <c r="C121" s="27" t="s">
        <v>2270</v>
      </c>
      <c r="D121" s="27">
        <v>103796</v>
      </c>
    </row>
    <row r="122" spans="1:4">
      <c r="A122" s="5" t="s">
        <v>241</v>
      </c>
      <c r="B122" s="22">
        <v>435535</v>
      </c>
      <c r="C122" s="27" t="s">
        <v>2270</v>
      </c>
      <c r="D122" s="27">
        <v>435535</v>
      </c>
    </row>
    <row r="123" spans="1:4">
      <c r="A123" s="5" t="s">
        <v>242</v>
      </c>
      <c r="B123" s="22">
        <v>1756025</v>
      </c>
      <c r="C123" s="27">
        <v>2307505</v>
      </c>
      <c r="D123" s="27">
        <v>4063530</v>
      </c>
    </row>
    <row r="124" spans="1:4">
      <c r="A124" s="5" t="s">
        <v>243</v>
      </c>
      <c r="B124" s="22">
        <v>75526</v>
      </c>
      <c r="C124" s="27" t="s">
        <v>2270</v>
      </c>
      <c r="D124" s="27">
        <v>75526</v>
      </c>
    </row>
    <row r="125" spans="1:4">
      <c r="A125" s="5" t="s">
        <v>244</v>
      </c>
      <c r="B125" s="22">
        <v>66242</v>
      </c>
      <c r="C125" s="27" t="s">
        <v>2270</v>
      </c>
      <c r="D125" s="27">
        <v>66242</v>
      </c>
    </row>
    <row r="126" spans="1:4">
      <c r="A126" s="5" t="s">
        <v>245</v>
      </c>
      <c r="B126" s="22">
        <v>200482</v>
      </c>
      <c r="C126" s="27" t="s">
        <v>2270</v>
      </c>
      <c r="D126" s="27">
        <v>200482</v>
      </c>
    </row>
    <row r="127" spans="1:4">
      <c r="A127" s="5" t="s">
        <v>246</v>
      </c>
      <c r="B127" s="22">
        <v>874695</v>
      </c>
      <c r="C127" s="27" t="s">
        <v>2270</v>
      </c>
      <c r="D127" s="27">
        <v>874695</v>
      </c>
    </row>
    <row r="128" spans="1:4">
      <c r="A128" s="5" t="s">
        <v>247</v>
      </c>
      <c r="B128" s="22">
        <v>137000</v>
      </c>
      <c r="C128" s="27" t="s">
        <v>2270</v>
      </c>
      <c r="D128" s="27">
        <v>137000</v>
      </c>
    </row>
    <row r="129" spans="1:4">
      <c r="A129" s="5" t="s">
        <v>248</v>
      </c>
      <c r="B129" s="22">
        <v>895577</v>
      </c>
      <c r="C129" s="27" t="s">
        <v>2270</v>
      </c>
      <c r="D129" s="27">
        <v>895577</v>
      </c>
    </row>
    <row r="130" spans="1:4">
      <c r="A130" s="5" t="s">
        <v>249</v>
      </c>
      <c r="B130" s="22">
        <v>574432</v>
      </c>
      <c r="C130" s="27" t="s">
        <v>2270</v>
      </c>
      <c r="D130" s="27">
        <v>574432</v>
      </c>
    </row>
    <row r="131" spans="1:4">
      <c r="A131" s="5" t="s">
        <v>250</v>
      </c>
      <c r="B131" s="22">
        <v>70981</v>
      </c>
      <c r="C131" s="27" t="s">
        <v>2270</v>
      </c>
      <c r="D131" s="27">
        <v>70981</v>
      </c>
    </row>
    <row r="132" spans="1:4">
      <c r="A132" s="5" t="s">
        <v>251</v>
      </c>
      <c r="B132" s="22">
        <v>335559</v>
      </c>
      <c r="C132" s="27" t="s">
        <v>2270</v>
      </c>
      <c r="D132" s="27">
        <v>335559</v>
      </c>
    </row>
    <row r="133" spans="1:4">
      <c r="A133" s="5" t="s">
        <v>252</v>
      </c>
      <c r="B133" s="22">
        <v>109093</v>
      </c>
      <c r="C133" s="27" t="s">
        <v>2270</v>
      </c>
      <c r="D133" s="27">
        <v>109093</v>
      </c>
    </row>
    <row r="134" spans="1:4">
      <c r="A134" s="5" t="s">
        <v>253</v>
      </c>
      <c r="B134" s="22">
        <v>78230</v>
      </c>
      <c r="C134" s="27" t="s">
        <v>2270</v>
      </c>
      <c r="D134" s="27">
        <v>78230</v>
      </c>
    </row>
    <row r="135" spans="1:4">
      <c r="A135" s="5" t="s">
        <v>254</v>
      </c>
      <c r="B135" s="22">
        <v>815757</v>
      </c>
      <c r="C135" s="27" t="s">
        <v>2270</v>
      </c>
      <c r="D135" s="27">
        <v>815757</v>
      </c>
    </row>
    <row r="136" spans="1:4">
      <c r="A136" s="5" t="s">
        <v>255</v>
      </c>
      <c r="B136" s="22">
        <v>465171</v>
      </c>
      <c r="C136" s="27" t="s">
        <v>2270</v>
      </c>
      <c r="D136" s="27">
        <v>465171</v>
      </c>
    </row>
    <row r="137" spans="1:4">
      <c r="A137" s="5" t="s">
        <v>256</v>
      </c>
      <c r="B137" s="22">
        <v>224068</v>
      </c>
      <c r="C137" s="27" t="s">
        <v>2270</v>
      </c>
      <c r="D137" s="27">
        <v>224068</v>
      </c>
    </row>
    <row r="138" spans="1:4">
      <c r="A138" s="5" t="s">
        <v>257</v>
      </c>
      <c r="B138" s="22">
        <v>321173</v>
      </c>
      <c r="C138" s="27" t="s">
        <v>2270</v>
      </c>
      <c r="D138" s="27">
        <v>321173</v>
      </c>
    </row>
    <row r="139" spans="1:4">
      <c r="A139" s="5" t="s">
        <v>258</v>
      </c>
      <c r="B139" s="22">
        <v>459679</v>
      </c>
      <c r="C139" s="27" t="s">
        <v>2270</v>
      </c>
      <c r="D139" s="27">
        <v>459679</v>
      </c>
    </row>
    <row r="140" spans="1:4">
      <c r="A140" s="5" t="s">
        <v>259</v>
      </c>
      <c r="B140" s="22">
        <v>520401</v>
      </c>
      <c r="C140" s="27" t="s">
        <v>2270</v>
      </c>
      <c r="D140" s="27">
        <v>520401</v>
      </c>
    </row>
    <row r="141" spans="1:4">
      <c r="A141" s="5" t="s">
        <v>260</v>
      </c>
      <c r="B141" s="22">
        <v>194377</v>
      </c>
      <c r="C141" s="27" t="s">
        <v>2270</v>
      </c>
      <c r="D141" s="27">
        <v>194377</v>
      </c>
    </row>
    <row r="142" spans="1:4">
      <c r="A142" s="5" t="s">
        <v>261</v>
      </c>
      <c r="B142" s="22">
        <v>144528</v>
      </c>
      <c r="C142" s="27" t="s">
        <v>2270</v>
      </c>
      <c r="D142" s="27">
        <v>144528</v>
      </c>
    </row>
    <row r="143" spans="1:4">
      <c r="A143" s="5" t="s">
        <v>262</v>
      </c>
      <c r="B143" s="22">
        <v>239068</v>
      </c>
      <c r="C143" s="27" t="s">
        <v>2270</v>
      </c>
      <c r="D143" s="27">
        <v>239068</v>
      </c>
    </row>
    <row r="144" spans="1:4">
      <c r="A144" s="5" t="s">
        <v>263</v>
      </c>
      <c r="B144" s="22">
        <v>144277</v>
      </c>
      <c r="C144" s="27" t="s">
        <v>2270</v>
      </c>
      <c r="D144" s="27">
        <v>144277</v>
      </c>
    </row>
    <row r="145" spans="1:4">
      <c r="A145" s="5" t="s">
        <v>264</v>
      </c>
      <c r="B145" s="22">
        <v>210770</v>
      </c>
      <c r="C145" s="27" t="s">
        <v>2270</v>
      </c>
      <c r="D145" s="27">
        <v>210770</v>
      </c>
    </row>
    <row r="146" spans="1:4">
      <c r="A146" s="5" t="s">
        <v>265</v>
      </c>
      <c r="B146" s="22">
        <v>156572</v>
      </c>
      <c r="C146" s="27" t="s">
        <v>2270</v>
      </c>
      <c r="D146" s="27">
        <v>156572</v>
      </c>
    </row>
    <row r="147" spans="1:4">
      <c r="A147" s="5" t="s">
        <v>105</v>
      </c>
      <c r="B147" s="22">
        <v>375120</v>
      </c>
      <c r="C147" s="27" t="s">
        <v>2270</v>
      </c>
      <c r="D147" s="27">
        <v>375120</v>
      </c>
    </row>
    <row r="148" spans="1:4">
      <c r="A148" s="5" t="s">
        <v>266</v>
      </c>
      <c r="B148" s="22">
        <v>46001</v>
      </c>
      <c r="C148" s="27" t="s">
        <v>2270</v>
      </c>
      <c r="D148" s="27">
        <v>46001</v>
      </c>
    </row>
    <row r="149" spans="1:4">
      <c r="A149" s="5" t="s">
        <v>267</v>
      </c>
      <c r="B149" s="22">
        <v>297308</v>
      </c>
      <c r="C149" s="27" t="s">
        <v>2270</v>
      </c>
      <c r="D149" s="27">
        <v>297308</v>
      </c>
    </row>
    <row r="150" spans="1:4">
      <c r="A150" s="5" t="s">
        <v>268</v>
      </c>
      <c r="B150" s="22">
        <v>657903</v>
      </c>
      <c r="C150" s="27" t="s">
        <v>2270</v>
      </c>
      <c r="D150" s="27">
        <v>657903</v>
      </c>
    </row>
    <row r="151" spans="1:4">
      <c r="A151" s="5" t="s">
        <v>269</v>
      </c>
      <c r="B151" s="22">
        <v>88323</v>
      </c>
      <c r="C151" s="27" t="s">
        <v>2270</v>
      </c>
      <c r="D151" s="27">
        <v>88323</v>
      </c>
    </row>
    <row r="152" spans="1:4">
      <c r="A152" s="5" t="s">
        <v>270</v>
      </c>
      <c r="B152" s="22">
        <v>179154</v>
      </c>
      <c r="C152" s="27" t="s">
        <v>2270</v>
      </c>
      <c r="D152" s="27">
        <v>179154</v>
      </c>
    </row>
    <row r="153" spans="1:4">
      <c r="A153" s="5" t="s">
        <v>271</v>
      </c>
      <c r="B153" s="22">
        <v>346599</v>
      </c>
      <c r="C153" s="27" t="s">
        <v>2270</v>
      </c>
      <c r="D153" s="27">
        <v>346599</v>
      </c>
    </row>
    <row r="154" spans="1:4">
      <c r="A154" s="5" t="s">
        <v>272</v>
      </c>
      <c r="B154" s="22">
        <v>143915</v>
      </c>
      <c r="C154" s="27" t="s">
        <v>2270</v>
      </c>
      <c r="D154" s="27">
        <v>143915</v>
      </c>
    </row>
    <row r="155" spans="1:4">
      <c r="A155" s="5" t="s">
        <v>273</v>
      </c>
      <c r="B155" s="22">
        <v>588873</v>
      </c>
      <c r="C155" s="27" t="s">
        <v>2270</v>
      </c>
      <c r="D155" s="27">
        <v>588873</v>
      </c>
    </row>
    <row r="156" spans="1:4">
      <c r="A156" s="5" t="s">
        <v>274</v>
      </c>
      <c r="B156" s="22">
        <v>451622</v>
      </c>
      <c r="C156" s="27" t="s">
        <v>2270</v>
      </c>
      <c r="D156" s="27">
        <v>451622</v>
      </c>
    </row>
    <row r="157" spans="1:4">
      <c r="A157" s="5" t="s">
        <v>275</v>
      </c>
      <c r="B157" s="22">
        <v>72766</v>
      </c>
      <c r="C157" s="27" t="s">
        <v>2270</v>
      </c>
      <c r="D157" s="27">
        <v>72766</v>
      </c>
    </row>
    <row r="158" spans="1:4">
      <c r="A158" s="5" t="s">
        <v>276</v>
      </c>
      <c r="B158" s="22">
        <v>177983</v>
      </c>
      <c r="C158" s="27" t="s">
        <v>2270</v>
      </c>
      <c r="D158" s="27">
        <v>177983</v>
      </c>
    </row>
    <row r="159" spans="1:4">
      <c r="A159" s="5" t="s">
        <v>277</v>
      </c>
      <c r="B159" s="22">
        <v>79513</v>
      </c>
      <c r="C159" s="27" t="s">
        <v>2270</v>
      </c>
      <c r="D159" s="27">
        <v>79513</v>
      </c>
    </row>
    <row r="160" spans="1:4">
      <c r="A160" s="5" t="s">
        <v>278</v>
      </c>
      <c r="B160" s="22">
        <v>1454925</v>
      </c>
      <c r="C160" s="27">
        <v>1183145</v>
      </c>
      <c r="D160" s="27">
        <v>2638070</v>
      </c>
    </row>
    <row r="161" spans="1:4">
      <c r="A161" s="5" t="s">
        <v>279</v>
      </c>
      <c r="B161" s="22">
        <v>983593</v>
      </c>
      <c r="C161" s="27" t="s">
        <v>2270</v>
      </c>
      <c r="D161" s="27">
        <v>983593</v>
      </c>
    </row>
    <row r="162" spans="1:4">
      <c r="A162" s="5" t="s">
        <v>280</v>
      </c>
      <c r="B162" s="22">
        <v>133488</v>
      </c>
      <c r="C162" s="27" t="s">
        <v>2270</v>
      </c>
      <c r="D162" s="27">
        <v>133488</v>
      </c>
    </row>
    <row r="163" spans="1:4">
      <c r="A163" s="5" t="s">
        <v>281</v>
      </c>
      <c r="B163" s="22">
        <v>711934</v>
      </c>
      <c r="C163" s="27" t="s">
        <v>2270</v>
      </c>
      <c r="D163" s="27">
        <v>711934</v>
      </c>
    </row>
    <row r="164" spans="1:4">
      <c r="A164" s="5" t="s">
        <v>282</v>
      </c>
      <c r="B164" s="22">
        <v>678032</v>
      </c>
      <c r="C164" s="27">
        <v>646304</v>
      </c>
      <c r="D164" s="27">
        <v>1324337</v>
      </c>
    </row>
    <row r="165" spans="1:4">
      <c r="A165" s="5" t="s">
        <v>283</v>
      </c>
      <c r="B165" s="22">
        <v>209013</v>
      </c>
      <c r="C165" s="27" t="s">
        <v>2270</v>
      </c>
      <c r="D165" s="27">
        <v>209013</v>
      </c>
    </row>
    <row r="166" spans="1:4">
      <c r="A166" s="5" t="s">
        <v>284</v>
      </c>
      <c r="B166" s="22">
        <v>100255</v>
      </c>
      <c r="C166" s="27" t="s">
        <v>2270</v>
      </c>
      <c r="D166" s="27">
        <v>100255</v>
      </c>
    </row>
    <row r="167" spans="1:4">
      <c r="A167" s="5" t="s">
        <v>285</v>
      </c>
      <c r="B167" s="22">
        <v>234607</v>
      </c>
      <c r="C167" s="27" t="s">
        <v>2270</v>
      </c>
      <c r="D167" s="27">
        <v>234607</v>
      </c>
    </row>
    <row r="168" spans="1:4">
      <c r="A168" s="5" t="s">
        <v>286</v>
      </c>
      <c r="B168" s="22">
        <v>118990</v>
      </c>
      <c r="C168" s="27" t="s">
        <v>2270</v>
      </c>
      <c r="D168" s="27">
        <v>118990</v>
      </c>
    </row>
    <row r="169" spans="1:4">
      <c r="A169" s="5" t="s">
        <v>287</v>
      </c>
      <c r="B169" s="22">
        <v>232516</v>
      </c>
      <c r="C169" s="27" t="s">
        <v>2270</v>
      </c>
      <c r="D169" s="27">
        <v>232516</v>
      </c>
    </row>
    <row r="170" spans="1:4">
      <c r="A170" s="5" t="s">
        <v>288</v>
      </c>
      <c r="B170" s="22">
        <v>161562</v>
      </c>
      <c r="C170" s="27" t="s">
        <v>2270</v>
      </c>
      <c r="D170" s="27">
        <v>161562</v>
      </c>
    </row>
    <row r="171" spans="1:4">
      <c r="A171" s="5" t="s">
        <v>289</v>
      </c>
      <c r="B171" s="22">
        <v>72403</v>
      </c>
      <c r="C171" s="27" t="s">
        <v>2270</v>
      </c>
      <c r="D171" s="27">
        <v>72403</v>
      </c>
    </row>
    <row r="172" spans="1:4">
      <c r="A172" s="5" t="s">
        <v>290</v>
      </c>
      <c r="B172" s="22">
        <v>186096</v>
      </c>
      <c r="C172" s="27" t="s">
        <v>2270</v>
      </c>
      <c r="D172" s="27">
        <v>186096</v>
      </c>
    </row>
    <row r="173" spans="1:4">
      <c r="A173" s="5" t="s">
        <v>291</v>
      </c>
      <c r="B173" s="22">
        <v>129640</v>
      </c>
      <c r="C173" s="27" t="s">
        <v>2270</v>
      </c>
      <c r="D173" s="27">
        <v>129640</v>
      </c>
    </row>
    <row r="174" spans="1:4">
      <c r="A174" s="5" t="s">
        <v>292</v>
      </c>
      <c r="B174" s="22">
        <v>168365</v>
      </c>
      <c r="C174" s="27" t="s">
        <v>2270</v>
      </c>
      <c r="D174" s="27">
        <v>168365</v>
      </c>
    </row>
    <row r="175" spans="1:4">
      <c r="A175" s="5" t="s">
        <v>293</v>
      </c>
      <c r="B175" s="22">
        <v>334137</v>
      </c>
      <c r="C175" s="27" t="s">
        <v>2270</v>
      </c>
      <c r="D175" s="27">
        <v>334137</v>
      </c>
    </row>
    <row r="176" spans="1:4">
      <c r="A176" s="5" t="s">
        <v>294</v>
      </c>
      <c r="B176" s="22">
        <v>348774</v>
      </c>
      <c r="C176" s="27" t="s">
        <v>2270</v>
      </c>
      <c r="D176" s="27">
        <v>348774</v>
      </c>
    </row>
    <row r="177" spans="1:4">
      <c r="A177" s="5" t="s">
        <v>295</v>
      </c>
      <c r="B177" s="22">
        <v>1731408</v>
      </c>
      <c r="C177" s="27" t="s">
        <v>2270</v>
      </c>
      <c r="D177" s="27">
        <v>1731408</v>
      </c>
    </row>
    <row r="178" spans="1:4">
      <c r="A178" s="5" t="s">
        <v>296</v>
      </c>
      <c r="B178" s="22">
        <v>243947</v>
      </c>
      <c r="C178" s="27" t="s">
        <v>2270</v>
      </c>
      <c r="D178" s="27">
        <v>243947</v>
      </c>
    </row>
    <row r="179" spans="1:4">
      <c r="A179" s="5" t="s">
        <v>297</v>
      </c>
      <c r="B179" s="22">
        <v>127131</v>
      </c>
      <c r="C179" s="27" t="s">
        <v>2270</v>
      </c>
      <c r="D179" s="27">
        <v>127131</v>
      </c>
    </row>
    <row r="180" spans="1:4">
      <c r="A180" s="5" t="s">
        <v>298</v>
      </c>
      <c r="B180" s="22">
        <v>400212</v>
      </c>
      <c r="C180" s="27" t="s">
        <v>2270</v>
      </c>
      <c r="D180" s="27">
        <v>400212</v>
      </c>
    </row>
    <row r="181" spans="1:4">
      <c r="A181" s="5" t="s">
        <v>299</v>
      </c>
      <c r="B181" s="22">
        <v>277012</v>
      </c>
      <c r="C181" s="27" t="s">
        <v>2270</v>
      </c>
      <c r="D181" s="27">
        <v>277012</v>
      </c>
    </row>
    <row r="182" spans="1:4">
      <c r="A182" s="5" t="s">
        <v>300</v>
      </c>
      <c r="B182" s="22">
        <v>378271</v>
      </c>
      <c r="C182" s="27" t="s">
        <v>2270</v>
      </c>
      <c r="D182" s="27">
        <v>378271</v>
      </c>
    </row>
    <row r="183" spans="1:4">
      <c r="A183" s="5" t="s">
        <v>301</v>
      </c>
      <c r="B183" s="22">
        <v>55703</v>
      </c>
      <c r="C183" s="27" t="s">
        <v>2270</v>
      </c>
      <c r="D183" s="27">
        <v>55703</v>
      </c>
    </row>
    <row r="184" spans="1:4">
      <c r="A184" s="5" t="s">
        <v>302</v>
      </c>
      <c r="B184" s="22">
        <v>192815</v>
      </c>
      <c r="C184" s="27" t="s">
        <v>2270</v>
      </c>
      <c r="D184" s="27">
        <v>192815</v>
      </c>
    </row>
    <row r="185" spans="1:4">
      <c r="A185" s="5" t="s">
        <v>303</v>
      </c>
      <c r="B185" s="22">
        <v>840849</v>
      </c>
      <c r="C185" s="27" t="s">
        <v>2270</v>
      </c>
      <c r="D185" s="27">
        <v>840849</v>
      </c>
    </row>
    <row r="186" spans="1:4">
      <c r="A186" s="5" t="s">
        <v>304</v>
      </c>
      <c r="B186" s="22">
        <v>270488</v>
      </c>
      <c r="C186" s="27" t="s">
        <v>2270</v>
      </c>
      <c r="D186" s="27">
        <v>270488</v>
      </c>
    </row>
    <row r="187" spans="1:4">
      <c r="A187" s="5" t="s">
        <v>305</v>
      </c>
      <c r="B187" s="22">
        <v>227498</v>
      </c>
      <c r="C187" s="27" t="s">
        <v>2270</v>
      </c>
      <c r="D187" s="27">
        <v>227498</v>
      </c>
    </row>
    <row r="188" spans="1:4">
      <c r="A188" s="5" t="s">
        <v>306</v>
      </c>
      <c r="B188" s="22">
        <v>303274</v>
      </c>
      <c r="C188" s="27" t="s">
        <v>2270</v>
      </c>
      <c r="D188" s="27">
        <v>303274</v>
      </c>
    </row>
    <row r="189" spans="1:4">
      <c r="A189" s="5" t="s">
        <v>307</v>
      </c>
      <c r="B189" s="22">
        <v>48176</v>
      </c>
      <c r="C189" s="27" t="s">
        <v>2270</v>
      </c>
      <c r="D189" s="27">
        <v>48176</v>
      </c>
    </row>
    <row r="190" spans="1:4">
      <c r="A190" s="5" t="s">
        <v>308</v>
      </c>
      <c r="B190" s="22">
        <v>43241</v>
      </c>
      <c r="C190" s="27" t="s">
        <v>2270</v>
      </c>
      <c r="D190" s="27">
        <v>43241</v>
      </c>
    </row>
    <row r="191" spans="1:4">
      <c r="A191" s="5" t="s">
        <v>309</v>
      </c>
      <c r="B191" s="22">
        <v>157353</v>
      </c>
      <c r="C191" s="27" t="s">
        <v>2270</v>
      </c>
      <c r="D191" s="27">
        <v>157353</v>
      </c>
    </row>
    <row r="192" spans="1:4">
      <c r="A192" s="5" t="s">
        <v>310</v>
      </c>
      <c r="B192" s="22">
        <v>109651</v>
      </c>
      <c r="C192" s="27" t="s">
        <v>2270</v>
      </c>
      <c r="D192" s="27">
        <v>109651</v>
      </c>
    </row>
    <row r="193" spans="1:4">
      <c r="A193" s="5" t="s">
        <v>311</v>
      </c>
      <c r="B193" s="22">
        <v>329983</v>
      </c>
      <c r="C193" s="27">
        <v>289737</v>
      </c>
      <c r="D193" s="27">
        <v>619720</v>
      </c>
    </row>
    <row r="194" spans="1:4">
      <c r="A194" s="5" t="s">
        <v>312</v>
      </c>
      <c r="B194" s="22">
        <v>150550</v>
      </c>
      <c r="C194" s="27" t="s">
        <v>2270</v>
      </c>
      <c r="D194" s="27">
        <v>150550</v>
      </c>
    </row>
    <row r="195" spans="1:4">
      <c r="A195" s="5" t="s">
        <v>313</v>
      </c>
      <c r="B195" s="22">
        <v>198726</v>
      </c>
      <c r="C195" s="27" t="s">
        <v>2270</v>
      </c>
      <c r="D195" s="27">
        <v>198726</v>
      </c>
    </row>
    <row r="196" spans="1:4">
      <c r="A196" s="5" t="s">
        <v>314</v>
      </c>
      <c r="B196" s="22">
        <v>1837099</v>
      </c>
      <c r="C196" s="27" t="s">
        <v>2270</v>
      </c>
      <c r="D196" s="27">
        <v>1837099</v>
      </c>
    </row>
    <row r="197" spans="1:4">
      <c r="A197" s="5" t="s">
        <v>315</v>
      </c>
      <c r="B197" s="22">
        <v>720521</v>
      </c>
      <c r="C197" s="27" t="s">
        <v>2270</v>
      </c>
      <c r="D197" s="27">
        <v>720521</v>
      </c>
    </row>
    <row r="198" spans="1:4">
      <c r="A198" s="5" t="s">
        <v>316</v>
      </c>
      <c r="B198" s="22">
        <v>526562</v>
      </c>
      <c r="C198" s="27" t="s">
        <v>2270</v>
      </c>
      <c r="D198" s="27">
        <v>526562</v>
      </c>
    </row>
    <row r="199" spans="1:4">
      <c r="A199" s="5" t="s">
        <v>317</v>
      </c>
      <c r="B199" s="22">
        <v>51522</v>
      </c>
      <c r="C199" s="27" t="s">
        <v>2270</v>
      </c>
      <c r="D199" s="27">
        <v>51522</v>
      </c>
    </row>
    <row r="200" spans="1:4">
      <c r="A200" s="5" t="s">
        <v>318</v>
      </c>
      <c r="B200" s="22">
        <v>241019</v>
      </c>
      <c r="C200" s="27" t="s">
        <v>2270</v>
      </c>
      <c r="D200" s="27">
        <v>241019</v>
      </c>
    </row>
    <row r="201" spans="1:4">
      <c r="A201" s="5" t="s">
        <v>319</v>
      </c>
      <c r="B201" s="22">
        <v>358281</v>
      </c>
      <c r="C201" s="27" t="s">
        <v>2270</v>
      </c>
      <c r="D201" s="27">
        <v>358281</v>
      </c>
    </row>
    <row r="202" spans="1:4">
      <c r="A202" s="5" t="s">
        <v>320</v>
      </c>
      <c r="B202" s="22">
        <v>202573</v>
      </c>
      <c r="C202" s="27" t="s">
        <v>2270</v>
      </c>
      <c r="D202" s="27">
        <v>202573</v>
      </c>
    </row>
    <row r="203" spans="1:4">
      <c r="A203" s="5" t="s">
        <v>321</v>
      </c>
      <c r="B203" s="22">
        <v>112411</v>
      </c>
      <c r="C203" s="27" t="s">
        <v>2270</v>
      </c>
      <c r="D203" s="27">
        <v>112411</v>
      </c>
    </row>
    <row r="204" spans="1:4">
      <c r="A204" s="5" t="s">
        <v>322</v>
      </c>
      <c r="B204" s="22">
        <v>180214</v>
      </c>
      <c r="C204" s="27" t="s">
        <v>2270</v>
      </c>
      <c r="D204" s="27">
        <v>180214</v>
      </c>
    </row>
    <row r="205" spans="1:4">
      <c r="A205" s="5" t="s">
        <v>323</v>
      </c>
      <c r="B205" s="22">
        <v>88323</v>
      </c>
      <c r="C205" s="27" t="s">
        <v>2270</v>
      </c>
      <c r="D205" s="27">
        <v>88323</v>
      </c>
    </row>
    <row r="206" spans="1:4">
      <c r="A206" s="5" t="s">
        <v>324</v>
      </c>
      <c r="B206" s="22">
        <v>80293</v>
      </c>
      <c r="C206" s="27" t="s">
        <v>2270</v>
      </c>
      <c r="D206" s="27">
        <v>80293</v>
      </c>
    </row>
    <row r="207" spans="1:4">
      <c r="A207" s="5" t="s">
        <v>325</v>
      </c>
      <c r="B207" s="22">
        <v>203410</v>
      </c>
      <c r="C207" s="27" t="s">
        <v>2270</v>
      </c>
      <c r="D207" s="27">
        <v>203410</v>
      </c>
    </row>
    <row r="208" spans="1:4">
      <c r="A208" s="5" t="s">
        <v>326</v>
      </c>
      <c r="B208" s="22">
        <v>621938</v>
      </c>
      <c r="C208" s="27" t="s">
        <v>2270</v>
      </c>
      <c r="D208" s="27">
        <v>621938</v>
      </c>
    </row>
    <row r="209" spans="1:4">
      <c r="A209" s="5" t="s">
        <v>327</v>
      </c>
      <c r="B209" s="22">
        <v>146256</v>
      </c>
      <c r="C209" s="27" t="s">
        <v>2270</v>
      </c>
      <c r="D209" s="27">
        <v>146256</v>
      </c>
    </row>
    <row r="210" spans="1:4">
      <c r="A210" s="5" t="s">
        <v>328</v>
      </c>
      <c r="B210" s="22">
        <v>270990</v>
      </c>
      <c r="C210" s="27" t="s">
        <v>2270</v>
      </c>
      <c r="D210" s="27">
        <v>270990</v>
      </c>
    </row>
    <row r="211" spans="1:4">
      <c r="A211" s="5" t="s">
        <v>108</v>
      </c>
      <c r="B211" s="22">
        <v>91055</v>
      </c>
      <c r="C211" s="27" t="s">
        <v>2270</v>
      </c>
      <c r="D211" s="27">
        <v>91055</v>
      </c>
    </row>
    <row r="212" spans="1:4">
      <c r="A212" s="5" t="s">
        <v>111</v>
      </c>
      <c r="B212" s="22">
        <v>119436</v>
      </c>
      <c r="C212" s="27" t="s">
        <v>2270</v>
      </c>
      <c r="D212" s="27">
        <v>119436</v>
      </c>
    </row>
    <row r="213" spans="1:4">
      <c r="A213" s="5" t="s">
        <v>329</v>
      </c>
      <c r="B213" s="22">
        <v>184005</v>
      </c>
      <c r="C213" s="27" t="s">
        <v>2270</v>
      </c>
      <c r="D213" s="27">
        <v>184005</v>
      </c>
    </row>
    <row r="214" spans="1:4">
      <c r="A214" s="5" t="s">
        <v>330</v>
      </c>
      <c r="B214" s="22">
        <v>371858</v>
      </c>
      <c r="C214" s="27" t="s">
        <v>2270</v>
      </c>
      <c r="D214" s="27">
        <v>371858</v>
      </c>
    </row>
    <row r="215" spans="1:4">
      <c r="A215" s="5" t="s">
        <v>331</v>
      </c>
      <c r="B215" s="22">
        <v>201988</v>
      </c>
      <c r="C215" s="27" t="s">
        <v>2270</v>
      </c>
      <c r="D215" s="27">
        <v>201988</v>
      </c>
    </row>
    <row r="216" spans="1:4">
      <c r="A216" s="5" t="s">
        <v>332</v>
      </c>
      <c r="B216" s="22">
        <v>51912</v>
      </c>
      <c r="C216" s="27" t="s">
        <v>2270</v>
      </c>
      <c r="D216" s="27">
        <v>51912</v>
      </c>
    </row>
    <row r="217" spans="1:4">
      <c r="A217" s="5" t="s">
        <v>333</v>
      </c>
      <c r="B217" s="22">
        <v>70535</v>
      </c>
      <c r="C217" s="27" t="s">
        <v>2270</v>
      </c>
      <c r="D217" s="27">
        <v>70535</v>
      </c>
    </row>
    <row r="218" spans="1:4">
      <c r="A218" s="5" t="s">
        <v>334</v>
      </c>
      <c r="B218" s="22">
        <v>254262</v>
      </c>
      <c r="C218" s="27" t="s">
        <v>2270</v>
      </c>
      <c r="D218" s="27">
        <v>254262</v>
      </c>
    </row>
    <row r="219" spans="1:4">
      <c r="A219" s="5" t="s">
        <v>335</v>
      </c>
      <c r="B219" s="22">
        <v>744720</v>
      </c>
      <c r="C219" s="27" t="s">
        <v>2270</v>
      </c>
      <c r="D219" s="27">
        <v>744720</v>
      </c>
    </row>
    <row r="220" spans="1:4">
      <c r="A220" s="5" t="s">
        <v>336</v>
      </c>
      <c r="B220" s="22">
        <v>327669</v>
      </c>
      <c r="C220" s="27" t="s">
        <v>2270</v>
      </c>
      <c r="D220" s="27">
        <v>327669</v>
      </c>
    </row>
    <row r="221" spans="1:4">
      <c r="A221" s="5" t="s">
        <v>337</v>
      </c>
      <c r="B221" s="22">
        <v>79457</v>
      </c>
      <c r="C221" s="27" t="s">
        <v>2270</v>
      </c>
      <c r="D221" s="27">
        <v>79457</v>
      </c>
    </row>
    <row r="222" spans="1:4">
      <c r="A222" s="5" t="s">
        <v>338</v>
      </c>
      <c r="B222" s="22">
        <v>64681</v>
      </c>
      <c r="C222" s="27" t="s">
        <v>2270</v>
      </c>
      <c r="D222" s="27">
        <v>64681</v>
      </c>
    </row>
    <row r="223" spans="1:4">
      <c r="A223" s="5" t="s">
        <v>339</v>
      </c>
      <c r="B223" s="22">
        <v>328450</v>
      </c>
      <c r="C223" s="27" t="s">
        <v>2270</v>
      </c>
      <c r="D223" s="27">
        <v>328450</v>
      </c>
    </row>
    <row r="224" spans="1:4">
      <c r="A224" s="5" t="s">
        <v>340</v>
      </c>
      <c r="B224" s="22">
        <v>233352</v>
      </c>
      <c r="C224" s="27" t="s">
        <v>2270</v>
      </c>
      <c r="D224" s="27">
        <v>233352</v>
      </c>
    </row>
    <row r="225" spans="1:4">
      <c r="A225" s="5" t="s">
        <v>341</v>
      </c>
      <c r="B225" s="22">
        <v>203800</v>
      </c>
      <c r="C225" s="27" t="s">
        <v>2270</v>
      </c>
      <c r="D225" s="27">
        <v>203800</v>
      </c>
    </row>
    <row r="226" spans="1:4">
      <c r="A226" s="5" t="s">
        <v>342</v>
      </c>
      <c r="B226" s="22">
        <v>218688</v>
      </c>
      <c r="C226" s="27" t="s">
        <v>2270</v>
      </c>
      <c r="D226" s="27">
        <v>218688</v>
      </c>
    </row>
    <row r="227" spans="1:4">
      <c r="A227" s="5" t="s">
        <v>343</v>
      </c>
      <c r="B227" s="22">
        <v>179322</v>
      </c>
      <c r="C227" s="27" t="s">
        <v>2270</v>
      </c>
      <c r="D227" s="27">
        <v>179322</v>
      </c>
    </row>
    <row r="228" spans="1:4">
      <c r="A228" s="5" t="s">
        <v>344</v>
      </c>
      <c r="B228" s="22">
        <v>398344</v>
      </c>
      <c r="C228" s="27" t="s">
        <v>2270</v>
      </c>
      <c r="D228" s="27">
        <v>398344</v>
      </c>
    </row>
    <row r="229" spans="1:4">
      <c r="A229" s="5" t="s">
        <v>345</v>
      </c>
      <c r="B229" s="22">
        <v>136471</v>
      </c>
      <c r="C229" s="27" t="s">
        <v>2270</v>
      </c>
      <c r="D229" s="27">
        <v>136471</v>
      </c>
    </row>
    <row r="230" spans="1:4">
      <c r="A230" s="5" t="s">
        <v>115</v>
      </c>
      <c r="B230" s="22">
        <v>203549</v>
      </c>
      <c r="C230" s="27" t="s">
        <v>2270</v>
      </c>
      <c r="D230" s="27">
        <v>203549</v>
      </c>
    </row>
    <row r="231" spans="1:4">
      <c r="A231" s="5" t="s">
        <v>346</v>
      </c>
      <c r="B231" s="22">
        <v>124956</v>
      </c>
      <c r="C231" s="27" t="s">
        <v>2270</v>
      </c>
      <c r="D231" s="27">
        <v>124956</v>
      </c>
    </row>
    <row r="232" spans="1:4">
      <c r="A232" s="5" t="s">
        <v>347</v>
      </c>
      <c r="B232" s="22">
        <v>307122</v>
      </c>
      <c r="C232" s="27" t="s">
        <v>2270</v>
      </c>
      <c r="D232" s="27">
        <v>307122</v>
      </c>
    </row>
    <row r="233" spans="1:4">
      <c r="A233" s="5" t="s">
        <v>348</v>
      </c>
      <c r="B233" s="22">
        <v>20631</v>
      </c>
      <c r="C233" s="27" t="s">
        <v>2270</v>
      </c>
      <c r="D233" s="27">
        <v>20631</v>
      </c>
    </row>
    <row r="234" spans="1:4">
      <c r="A234" s="5" t="s">
        <v>349</v>
      </c>
      <c r="B234" s="22">
        <v>68305</v>
      </c>
      <c r="C234" s="27" t="s">
        <v>2270</v>
      </c>
      <c r="D234" s="27">
        <v>68305</v>
      </c>
    </row>
    <row r="235" spans="1:4">
      <c r="A235" s="5" t="s">
        <v>350</v>
      </c>
      <c r="B235" s="22">
        <v>569776</v>
      </c>
      <c r="C235" s="27" t="s">
        <v>2270</v>
      </c>
      <c r="D235" s="27">
        <v>569776</v>
      </c>
    </row>
    <row r="236" spans="1:4">
      <c r="A236" s="5" t="s">
        <v>351</v>
      </c>
      <c r="B236" s="22">
        <v>135244</v>
      </c>
      <c r="C236" s="27" t="s">
        <v>2270</v>
      </c>
      <c r="D236" s="27">
        <v>135244</v>
      </c>
    </row>
    <row r="237" spans="1:4">
      <c r="A237" s="5" t="s">
        <v>352</v>
      </c>
      <c r="B237" s="22">
        <v>351506</v>
      </c>
      <c r="C237" s="27" t="s">
        <v>2270</v>
      </c>
      <c r="D237" s="27">
        <v>351506</v>
      </c>
    </row>
    <row r="238" spans="1:4">
      <c r="A238" s="5" t="s">
        <v>353</v>
      </c>
      <c r="B238" s="22">
        <v>225351</v>
      </c>
      <c r="C238" s="27" t="s">
        <v>2270</v>
      </c>
      <c r="D238" s="27">
        <v>225351</v>
      </c>
    </row>
    <row r="239" spans="1:4">
      <c r="A239" s="5" t="s">
        <v>354</v>
      </c>
      <c r="B239" s="22">
        <v>591271</v>
      </c>
      <c r="C239" s="27" t="s">
        <v>2270</v>
      </c>
      <c r="D239" s="27">
        <v>591271</v>
      </c>
    </row>
    <row r="240" spans="1:4">
      <c r="A240" s="5" t="s">
        <v>355</v>
      </c>
      <c r="B240" s="22">
        <v>150383</v>
      </c>
      <c r="C240" s="27" t="s">
        <v>2270</v>
      </c>
      <c r="D240" s="27">
        <v>150383</v>
      </c>
    </row>
    <row r="241" spans="1:4">
      <c r="A241" s="5" t="s">
        <v>356</v>
      </c>
      <c r="B241" s="22">
        <v>751746</v>
      </c>
      <c r="C241" s="27" t="s">
        <v>2270</v>
      </c>
      <c r="D241" s="27">
        <v>751746</v>
      </c>
    </row>
    <row r="242" spans="1:4">
      <c r="A242" s="5" t="s">
        <v>357</v>
      </c>
      <c r="B242" s="22">
        <v>729275</v>
      </c>
      <c r="C242" s="27">
        <v>806611</v>
      </c>
      <c r="D242" s="27">
        <v>1535886</v>
      </c>
    </row>
    <row r="243" spans="1:4">
      <c r="A243" s="5" t="s">
        <v>358</v>
      </c>
      <c r="B243" s="22">
        <v>8760722</v>
      </c>
      <c r="C243" s="27">
        <v>7289728</v>
      </c>
      <c r="D243" s="27">
        <v>16050450</v>
      </c>
    </row>
    <row r="244" spans="1:4">
      <c r="A244" s="5" t="s">
        <v>359</v>
      </c>
      <c r="B244" s="22">
        <v>3903</v>
      </c>
      <c r="C244" s="27" t="s">
        <v>2270</v>
      </c>
      <c r="D244" s="27">
        <v>3903</v>
      </c>
    </row>
    <row r="245" spans="1:4">
      <c r="A245" s="5" t="s">
        <v>360</v>
      </c>
      <c r="B245" s="22">
        <v>200427</v>
      </c>
      <c r="C245" s="27" t="s">
        <v>2270</v>
      </c>
      <c r="D245" s="27">
        <v>200427</v>
      </c>
    </row>
    <row r="246" spans="1:4">
      <c r="A246" s="5" t="s">
        <v>361</v>
      </c>
      <c r="B246" s="22">
        <v>279270</v>
      </c>
      <c r="C246" s="27" t="s">
        <v>2270</v>
      </c>
      <c r="D246" s="27">
        <v>279270</v>
      </c>
    </row>
    <row r="247" spans="1:4">
      <c r="A247" s="5" t="s">
        <v>362</v>
      </c>
      <c r="B247" s="22">
        <v>41262</v>
      </c>
      <c r="C247" s="27" t="s">
        <v>2270</v>
      </c>
      <c r="D247" s="27">
        <v>41262</v>
      </c>
    </row>
    <row r="248" spans="1:4">
      <c r="A248" s="5" t="s">
        <v>363</v>
      </c>
      <c r="B248" s="22">
        <v>1014428</v>
      </c>
      <c r="C248" s="27">
        <v>842061</v>
      </c>
      <c r="D248" s="27">
        <v>1856489</v>
      </c>
    </row>
    <row r="249" spans="1:4">
      <c r="A249" s="5" t="s">
        <v>364</v>
      </c>
      <c r="B249" s="22">
        <v>5353</v>
      </c>
      <c r="C249" s="27" t="s">
        <v>2270</v>
      </c>
      <c r="D249" s="27">
        <v>5353</v>
      </c>
    </row>
    <row r="250" spans="1:4">
      <c r="A250" s="5" t="s">
        <v>365</v>
      </c>
      <c r="B250" s="22">
        <v>234468</v>
      </c>
      <c r="C250" s="27" t="s">
        <v>2270</v>
      </c>
      <c r="D250" s="27">
        <v>234468</v>
      </c>
    </row>
    <row r="251" spans="1:4">
      <c r="A251" s="5" t="s">
        <v>366</v>
      </c>
      <c r="B251" s="22">
        <v>6591577</v>
      </c>
      <c r="C251" s="27">
        <v>3144760</v>
      </c>
      <c r="D251" s="27">
        <v>9736336</v>
      </c>
    </row>
    <row r="252" spans="1:4">
      <c r="A252" s="5" t="s">
        <v>367</v>
      </c>
      <c r="B252" s="22">
        <v>1439592</v>
      </c>
      <c r="C252" s="27" t="s">
        <v>2270</v>
      </c>
      <c r="D252" s="27">
        <v>1439592</v>
      </c>
    </row>
    <row r="253" spans="1:4">
      <c r="A253" s="5" t="s">
        <v>368</v>
      </c>
      <c r="B253" s="22">
        <v>112689</v>
      </c>
      <c r="C253" s="27" t="s">
        <v>2270</v>
      </c>
      <c r="D253" s="27">
        <v>112689</v>
      </c>
    </row>
    <row r="254" spans="1:4">
      <c r="A254" s="5" t="s">
        <v>369</v>
      </c>
      <c r="B254" s="22">
        <v>134268</v>
      </c>
      <c r="C254" s="27" t="s">
        <v>2270</v>
      </c>
      <c r="D254" s="27">
        <v>134268</v>
      </c>
    </row>
    <row r="255" spans="1:4">
      <c r="A255" s="5" t="s">
        <v>370</v>
      </c>
      <c r="B255" s="22">
        <v>1223636</v>
      </c>
      <c r="C255" s="27" t="s">
        <v>2270</v>
      </c>
      <c r="D255" s="27">
        <v>1223636</v>
      </c>
    </row>
    <row r="256" spans="1:4">
      <c r="A256" s="5" t="s">
        <v>371</v>
      </c>
      <c r="B256" s="22">
        <v>217461</v>
      </c>
      <c r="C256" s="27" t="s">
        <v>2270</v>
      </c>
      <c r="D256" s="27">
        <v>217461</v>
      </c>
    </row>
    <row r="257" spans="1:4">
      <c r="A257" s="5" t="s">
        <v>372</v>
      </c>
      <c r="B257" s="22">
        <v>180911</v>
      </c>
      <c r="C257" s="27" t="s">
        <v>2270</v>
      </c>
      <c r="D257" s="27">
        <v>180911</v>
      </c>
    </row>
    <row r="258" spans="1:4">
      <c r="A258" s="5" t="s">
        <v>373</v>
      </c>
      <c r="B258" s="22">
        <v>614495</v>
      </c>
      <c r="C258" s="27" t="s">
        <v>2270</v>
      </c>
      <c r="D258" s="27">
        <v>614495</v>
      </c>
    </row>
    <row r="259" spans="1:4">
      <c r="A259" s="5" t="s">
        <v>374</v>
      </c>
      <c r="B259" s="22">
        <v>335475</v>
      </c>
      <c r="C259" s="27" t="s">
        <v>2270</v>
      </c>
      <c r="D259" s="27">
        <v>335475</v>
      </c>
    </row>
    <row r="260" spans="1:4">
      <c r="A260" s="5" t="s">
        <v>375</v>
      </c>
      <c r="B260" s="22">
        <v>108730</v>
      </c>
      <c r="C260" s="27" t="s">
        <v>2270</v>
      </c>
      <c r="D260" s="27">
        <v>108730</v>
      </c>
    </row>
    <row r="261" spans="1:4">
      <c r="A261" s="5" t="s">
        <v>376</v>
      </c>
      <c r="B261" s="22">
        <v>69114</v>
      </c>
      <c r="C261" s="27" t="s">
        <v>2270</v>
      </c>
      <c r="D261" s="27">
        <v>69114</v>
      </c>
    </row>
    <row r="262" spans="1:4">
      <c r="A262" s="5" t="s">
        <v>377</v>
      </c>
      <c r="B262" s="22">
        <v>461686</v>
      </c>
      <c r="C262" s="27" t="s">
        <v>2270</v>
      </c>
      <c r="D262" s="27">
        <v>461686</v>
      </c>
    </row>
    <row r="263" spans="1:4">
      <c r="A263" s="5" t="s">
        <v>117</v>
      </c>
      <c r="B263" s="22">
        <v>70535</v>
      </c>
      <c r="C263" s="27" t="s">
        <v>2270</v>
      </c>
      <c r="D263" s="27">
        <v>70535</v>
      </c>
    </row>
    <row r="264" spans="1:4">
      <c r="A264" s="5" t="s">
        <v>378</v>
      </c>
      <c r="B264" s="22">
        <v>127075</v>
      </c>
      <c r="C264" s="27" t="s">
        <v>2270</v>
      </c>
      <c r="D264" s="27">
        <v>127075</v>
      </c>
    </row>
    <row r="265" spans="1:4">
      <c r="A265" s="5" t="s">
        <v>379</v>
      </c>
      <c r="B265" s="22">
        <v>147204</v>
      </c>
      <c r="C265" s="27" t="s">
        <v>2270</v>
      </c>
      <c r="D265" s="27">
        <v>147204</v>
      </c>
    </row>
    <row r="266" spans="1:4">
      <c r="A266" s="5" t="s">
        <v>119</v>
      </c>
      <c r="B266" s="22">
        <v>423882</v>
      </c>
      <c r="C266" s="27" t="s">
        <v>2270</v>
      </c>
      <c r="D266" s="27">
        <v>423882</v>
      </c>
    </row>
    <row r="267" spans="1:4">
      <c r="A267" s="5" t="s">
        <v>380</v>
      </c>
      <c r="B267" s="22">
        <v>139788</v>
      </c>
      <c r="C267" s="27" t="s">
        <v>2270</v>
      </c>
      <c r="D267" s="27">
        <v>139788</v>
      </c>
    </row>
    <row r="268" spans="1:4">
      <c r="A268" s="5" t="s">
        <v>381</v>
      </c>
      <c r="B268" s="22">
        <v>309296</v>
      </c>
      <c r="C268" s="27" t="s">
        <v>2270</v>
      </c>
      <c r="D268" s="27">
        <v>309296</v>
      </c>
    </row>
    <row r="269" spans="1:4">
      <c r="A269" s="5" t="s">
        <v>382</v>
      </c>
      <c r="B269" s="22">
        <v>919274</v>
      </c>
      <c r="C269" s="27" t="s">
        <v>2270</v>
      </c>
      <c r="D269" s="27">
        <v>919274</v>
      </c>
    </row>
    <row r="270" spans="1:4">
      <c r="A270" s="5" t="s">
        <v>383</v>
      </c>
      <c r="B270" s="22">
        <v>463192</v>
      </c>
      <c r="C270" s="27" t="s">
        <v>2270</v>
      </c>
      <c r="D270" s="27">
        <v>463192</v>
      </c>
    </row>
    <row r="271" spans="1:4">
      <c r="A271" s="5" t="s">
        <v>384</v>
      </c>
      <c r="B271" s="22">
        <v>31253</v>
      </c>
      <c r="C271" s="27" t="s">
        <v>2270</v>
      </c>
      <c r="D271" s="27">
        <v>31253</v>
      </c>
    </row>
    <row r="272" spans="1:4">
      <c r="A272" s="5" t="s">
        <v>385</v>
      </c>
      <c r="B272" s="22">
        <v>97021</v>
      </c>
      <c r="C272" s="27" t="s">
        <v>2270</v>
      </c>
      <c r="D272" s="27">
        <v>97021</v>
      </c>
    </row>
    <row r="273" spans="1:4">
      <c r="A273" s="5" t="s">
        <v>386</v>
      </c>
      <c r="B273" s="22">
        <v>160921</v>
      </c>
      <c r="C273" s="27" t="s">
        <v>2270</v>
      </c>
      <c r="D273" s="27">
        <v>160921</v>
      </c>
    </row>
    <row r="274" spans="1:4">
      <c r="A274" s="5" t="s">
        <v>387</v>
      </c>
      <c r="B274" s="22">
        <v>167278</v>
      </c>
      <c r="C274" s="27" t="s">
        <v>2270</v>
      </c>
      <c r="D274" s="27">
        <v>167278</v>
      </c>
    </row>
    <row r="275" spans="1:4">
      <c r="A275" s="5" t="s">
        <v>388</v>
      </c>
      <c r="B275" s="22">
        <v>386439</v>
      </c>
      <c r="C275" s="27" t="s">
        <v>2270</v>
      </c>
      <c r="D275" s="27">
        <v>386439</v>
      </c>
    </row>
    <row r="276" spans="1:4">
      <c r="A276" s="5" t="s">
        <v>389</v>
      </c>
      <c r="B276" s="22">
        <v>1809331</v>
      </c>
      <c r="C276" s="27">
        <v>882182</v>
      </c>
      <c r="D276" s="27">
        <v>2691513</v>
      </c>
    </row>
    <row r="277" spans="1:4">
      <c r="A277" s="5" t="s">
        <v>390</v>
      </c>
      <c r="B277" s="22">
        <v>113080</v>
      </c>
      <c r="C277" s="27" t="s">
        <v>2270</v>
      </c>
      <c r="D277" s="27">
        <v>113080</v>
      </c>
    </row>
    <row r="278" spans="1:4">
      <c r="A278" s="5" t="s">
        <v>391</v>
      </c>
      <c r="B278" s="22">
        <v>281026</v>
      </c>
      <c r="C278" s="27" t="s">
        <v>2270</v>
      </c>
      <c r="D278" s="27">
        <v>281026</v>
      </c>
    </row>
    <row r="279" spans="1:4">
      <c r="A279" s="5" t="s">
        <v>392</v>
      </c>
      <c r="B279" s="22">
        <v>184424</v>
      </c>
      <c r="C279" s="27" t="s">
        <v>2270</v>
      </c>
      <c r="D279" s="27">
        <v>184424</v>
      </c>
    </row>
    <row r="280" spans="1:4">
      <c r="A280" s="5" t="s">
        <v>393</v>
      </c>
      <c r="B280" s="22">
        <v>213837</v>
      </c>
      <c r="C280" s="27" t="s">
        <v>2270</v>
      </c>
      <c r="D280" s="27">
        <v>213837</v>
      </c>
    </row>
    <row r="281" spans="1:4">
      <c r="A281" s="5" t="s">
        <v>394</v>
      </c>
      <c r="B281" s="22">
        <v>45165</v>
      </c>
      <c r="C281" s="27" t="s">
        <v>2270</v>
      </c>
      <c r="D281" s="27">
        <v>45165</v>
      </c>
    </row>
    <row r="282" spans="1:4">
      <c r="A282" s="5" t="s">
        <v>395</v>
      </c>
      <c r="B282" s="22">
        <v>189191</v>
      </c>
      <c r="C282" s="27" t="s">
        <v>2270</v>
      </c>
      <c r="D282" s="27">
        <v>189191</v>
      </c>
    </row>
    <row r="283" spans="1:4">
      <c r="A283" s="5" t="s">
        <v>396</v>
      </c>
      <c r="B283" s="22">
        <v>81966</v>
      </c>
      <c r="C283" s="27" t="s">
        <v>2270</v>
      </c>
      <c r="D283" s="27">
        <v>81966</v>
      </c>
    </row>
    <row r="284" spans="1:4">
      <c r="A284" s="5" t="s">
        <v>121</v>
      </c>
      <c r="B284" s="22">
        <v>2097662</v>
      </c>
      <c r="C284" s="27">
        <v>385822</v>
      </c>
      <c r="D284" s="27">
        <v>2483484</v>
      </c>
    </row>
    <row r="285" spans="1:4">
      <c r="A285" s="5" t="s">
        <v>397</v>
      </c>
      <c r="B285" s="22">
        <v>267644</v>
      </c>
      <c r="C285" s="27" t="s">
        <v>2270</v>
      </c>
      <c r="D285" s="27">
        <v>267644</v>
      </c>
    </row>
    <row r="286" spans="1:4">
      <c r="A286" s="5" t="s">
        <v>398</v>
      </c>
      <c r="B286" s="22">
        <v>156906</v>
      </c>
      <c r="C286" s="27" t="s">
        <v>2270</v>
      </c>
      <c r="D286" s="27">
        <v>156906</v>
      </c>
    </row>
    <row r="287" spans="1:4">
      <c r="A287" s="5" t="s">
        <v>399</v>
      </c>
      <c r="B287" s="22">
        <v>177063</v>
      </c>
      <c r="C287" s="27" t="s">
        <v>2270</v>
      </c>
      <c r="D287" s="27">
        <v>177063</v>
      </c>
    </row>
    <row r="288" spans="1:4">
      <c r="A288" s="5" t="s">
        <v>400</v>
      </c>
      <c r="B288" s="22">
        <v>215454</v>
      </c>
      <c r="C288" s="27" t="s">
        <v>2270</v>
      </c>
      <c r="D288" s="27">
        <v>215454</v>
      </c>
    </row>
    <row r="289" spans="1:4">
      <c r="A289" s="5" t="s">
        <v>401</v>
      </c>
      <c r="B289" s="22">
        <v>428231</v>
      </c>
      <c r="C289" s="27" t="s">
        <v>2270</v>
      </c>
      <c r="D289" s="27">
        <v>428231</v>
      </c>
    </row>
    <row r="290" spans="1:4">
      <c r="A290" s="5" t="s">
        <v>402</v>
      </c>
      <c r="B290" s="22">
        <v>618258</v>
      </c>
      <c r="C290" s="27" t="s">
        <v>2270</v>
      </c>
      <c r="D290" s="27">
        <v>618258</v>
      </c>
    </row>
    <row r="291" spans="1:4">
      <c r="A291" s="5" t="s">
        <v>403</v>
      </c>
      <c r="B291" s="22">
        <v>94289</v>
      </c>
      <c r="C291" s="27" t="s">
        <v>2270</v>
      </c>
      <c r="D291" s="27">
        <v>94289</v>
      </c>
    </row>
    <row r="292" spans="1:4">
      <c r="A292" s="5" t="s">
        <v>404</v>
      </c>
      <c r="B292" s="22">
        <v>209655</v>
      </c>
      <c r="C292" s="27" t="s">
        <v>2270</v>
      </c>
      <c r="D292" s="27">
        <v>209655</v>
      </c>
    </row>
    <row r="293" spans="1:4">
      <c r="A293" s="5" t="s">
        <v>405</v>
      </c>
      <c r="B293" s="22">
        <v>542203</v>
      </c>
      <c r="C293" s="27" t="s">
        <v>2270</v>
      </c>
      <c r="D293" s="27">
        <v>542203</v>
      </c>
    </row>
    <row r="294" spans="1:4">
      <c r="A294" s="5" t="s">
        <v>406</v>
      </c>
      <c r="B294" s="22">
        <v>995023</v>
      </c>
      <c r="C294" s="27" t="s">
        <v>2270</v>
      </c>
      <c r="D294" s="27">
        <v>995023</v>
      </c>
    </row>
    <row r="295" spans="1:4">
      <c r="A295" s="5" t="s">
        <v>407</v>
      </c>
      <c r="B295" s="22">
        <v>279688</v>
      </c>
      <c r="C295" s="27" t="s">
        <v>2270</v>
      </c>
      <c r="D295" s="27">
        <v>279688</v>
      </c>
    </row>
    <row r="296" spans="1:4">
      <c r="A296" s="5" t="s">
        <v>408</v>
      </c>
      <c r="B296" s="22">
        <v>318943</v>
      </c>
      <c r="C296" s="27" t="s">
        <v>2270</v>
      </c>
      <c r="D296" s="27">
        <v>318943</v>
      </c>
    </row>
    <row r="297" spans="1:4">
      <c r="A297" s="5" t="s">
        <v>409</v>
      </c>
      <c r="B297" s="22">
        <v>656063</v>
      </c>
      <c r="C297" s="27">
        <v>277366</v>
      </c>
      <c r="D297" s="27">
        <v>933429</v>
      </c>
    </row>
    <row r="298" spans="1:4">
      <c r="A298" s="5" t="s">
        <v>410</v>
      </c>
      <c r="B298" s="22">
        <v>7918</v>
      </c>
      <c r="C298" s="27" t="s">
        <v>2270</v>
      </c>
      <c r="D298" s="27">
        <v>7918</v>
      </c>
    </row>
    <row r="299" spans="1:4">
      <c r="A299" s="5" t="s">
        <v>411</v>
      </c>
      <c r="B299" s="22">
        <v>388363</v>
      </c>
      <c r="C299" s="27" t="s">
        <v>2270</v>
      </c>
      <c r="D299" s="27">
        <v>388363</v>
      </c>
    </row>
    <row r="300" spans="1:4">
      <c r="A300" s="5" t="s">
        <v>412</v>
      </c>
      <c r="B300" s="22">
        <v>88657</v>
      </c>
      <c r="C300" s="27" t="s">
        <v>2270</v>
      </c>
      <c r="D300" s="27">
        <v>88657</v>
      </c>
    </row>
    <row r="301" spans="1:4">
      <c r="A301" s="5" t="s">
        <v>1396</v>
      </c>
      <c r="B301" s="22">
        <v>462188</v>
      </c>
      <c r="C301" s="27" t="s">
        <v>2270</v>
      </c>
      <c r="D301" s="27">
        <v>462188</v>
      </c>
    </row>
    <row r="302" spans="1:4">
      <c r="A302" s="5" t="s">
        <v>414</v>
      </c>
      <c r="B302" s="22">
        <v>144974</v>
      </c>
      <c r="C302" s="27" t="s">
        <v>2270</v>
      </c>
      <c r="D302" s="27">
        <v>144974</v>
      </c>
    </row>
    <row r="303" spans="1:4">
      <c r="A303" s="5" t="s">
        <v>415</v>
      </c>
      <c r="B303" s="22">
        <v>147204</v>
      </c>
      <c r="C303" s="27" t="s">
        <v>2270</v>
      </c>
      <c r="D303" s="27">
        <v>147204</v>
      </c>
    </row>
    <row r="304" spans="1:4">
      <c r="A304" s="5" t="s">
        <v>416</v>
      </c>
      <c r="B304" s="22">
        <v>184702</v>
      </c>
      <c r="C304" s="27" t="s">
        <v>2270</v>
      </c>
      <c r="D304" s="27">
        <v>184702</v>
      </c>
    </row>
    <row r="305" spans="1:4">
      <c r="A305" s="5" t="s">
        <v>417</v>
      </c>
      <c r="B305" s="22">
        <v>497818</v>
      </c>
      <c r="C305" s="27" t="s">
        <v>2270</v>
      </c>
      <c r="D305" s="27">
        <v>497818</v>
      </c>
    </row>
    <row r="306" spans="1:4">
      <c r="A306" s="5" t="s">
        <v>418</v>
      </c>
      <c r="B306" s="22">
        <v>98359</v>
      </c>
      <c r="C306" s="27" t="s">
        <v>2270</v>
      </c>
      <c r="D306" s="27">
        <v>98359</v>
      </c>
    </row>
    <row r="307" spans="1:4">
      <c r="A307" s="5" t="s">
        <v>419</v>
      </c>
      <c r="B307" s="22">
        <v>381059</v>
      </c>
      <c r="C307" s="27" t="s">
        <v>2270</v>
      </c>
      <c r="D307" s="27">
        <v>381059</v>
      </c>
    </row>
    <row r="308" spans="1:4">
      <c r="A308" s="5" t="s">
        <v>420</v>
      </c>
      <c r="B308" s="22">
        <v>177872</v>
      </c>
      <c r="C308" s="27" t="s">
        <v>2270</v>
      </c>
      <c r="D308" s="27">
        <v>177872</v>
      </c>
    </row>
    <row r="309" spans="1:4">
      <c r="A309" s="5" t="s">
        <v>421</v>
      </c>
      <c r="B309" s="22">
        <v>281807</v>
      </c>
      <c r="C309" s="27" t="s">
        <v>2270</v>
      </c>
      <c r="D309" s="27">
        <v>281807</v>
      </c>
    </row>
    <row r="310" spans="1:4">
      <c r="A310" s="5" t="s">
        <v>422</v>
      </c>
      <c r="B310" s="22">
        <v>161005</v>
      </c>
      <c r="C310" s="27" t="s">
        <v>2270</v>
      </c>
      <c r="D310" s="27">
        <v>161005</v>
      </c>
    </row>
    <row r="311" spans="1:4">
      <c r="A311" s="5" t="s">
        <v>423</v>
      </c>
      <c r="B311" s="22">
        <v>78871</v>
      </c>
      <c r="C311" s="27" t="s">
        <v>2270</v>
      </c>
      <c r="D311" s="27">
        <v>78871</v>
      </c>
    </row>
    <row r="312" spans="1:4">
      <c r="A312" s="5" t="s">
        <v>424</v>
      </c>
      <c r="B312" s="22">
        <v>403976</v>
      </c>
      <c r="C312" s="27" t="s">
        <v>2270</v>
      </c>
      <c r="D312" s="27">
        <v>403976</v>
      </c>
    </row>
    <row r="313" spans="1:4">
      <c r="A313" s="5" t="s">
        <v>425</v>
      </c>
      <c r="B313" s="22">
        <v>247515</v>
      </c>
      <c r="C313" s="27" t="s">
        <v>2270</v>
      </c>
      <c r="D313" s="27">
        <v>247515</v>
      </c>
    </row>
    <row r="314" spans="1:4">
      <c r="A314" s="5" t="s">
        <v>426</v>
      </c>
      <c r="B314" s="22">
        <v>88992</v>
      </c>
      <c r="C314" s="27" t="s">
        <v>2270</v>
      </c>
      <c r="D314" s="27">
        <v>88992</v>
      </c>
    </row>
    <row r="315" spans="1:4">
      <c r="A315" s="5" t="s">
        <v>427</v>
      </c>
      <c r="B315" s="22">
        <v>580816</v>
      </c>
      <c r="C315" s="27" t="s">
        <v>2270</v>
      </c>
      <c r="D315" s="27">
        <v>580816</v>
      </c>
    </row>
    <row r="316" spans="1:4">
      <c r="A316" s="5" t="s">
        <v>428</v>
      </c>
      <c r="B316" s="22">
        <v>89159</v>
      </c>
      <c r="C316" s="27" t="s">
        <v>2270</v>
      </c>
      <c r="D316" s="27">
        <v>89159</v>
      </c>
    </row>
    <row r="317" spans="1:4">
      <c r="A317" s="5" t="s">
        <v>429</v>
      </c>
      <c r="B317" s="22">
        <v>112411</v>
      </c>
      <c r="C317" s="27" t="s">
        <v>2270</v>
      </c>
      <c r="D317" s="27">
        <v>112411</v>
      </c>
    </row>
    <row r="318" spans="1:4">
      <c r="A318" s="5" t="s">
        <v>430</v>
      </c>
      <c r="B318" s="22">
        <v>348356</v>
      </c>
      <c r="C318" s="27" t="s">
        <v>2270</v>
      </c>
      <c r="D318" s="27">
        <v>348356</v>
      </c>
    </row>
    <row r="319" spans="1:4">
      <c r="A319" s="5" t="s">
        <v>431</v>
      </c>
      <c r="B319" s="22">
        <v>571030</v>
      </c>
      <c r="C319" s="27" t="s">
        <v>2270</v>
      </c>
      <c r="D319" s="27">
        <v>571030</v>
      </c>
    </row>
    <row r="320" spans="1:4">
      <c r="A320" s="5" t="s">
        <v>432</v>
      </c>
      <c r="B320" s="22">
        <v>261957</v>
      </c>
      <c r="C320" s="27" t="s">
        <v>2270</v>
      </c>
      <c r="D320" s="27">
        <v>261957</v>
      </c>
    </row>
    <row r="321" spans="1:4">
      <c r="A321" s="5" t="s">
        <v>433</v>
      </c>
      <c r="B321" s="22">
        <v>135941</v>
      </c>
      <c r="C321" s="27" t="s">
        <v>2270</v>
      </c>
      <c r="D321" s="27">
        <v>135941</v>
      </c>
    </row>
    <row r="322" spans="1:4">
      <c r="A322" s="5" t="s">
        <v>434</v>
      </c>
      <c r="B322" s="22">
        <v>268564</v>
      </c>
      <c r="C322" s="27" t="s">
        <v>2270</v>
      </c>
      <c r="D322" s="27">
        <v>268564</v>
      </c>
    </row>
    <row r="323" spans="1:4">
      <c r="A323" s="5" t="s">
        <v>435</v>
      </c>
      <c r="B323" s="22">
        <v>120440</v>
      </c>
      <c r="C323" s="27" t="s">
        <v>2270</v>
      </c>
      <c r="D323" s="27">
        <v>120440</v>
      </c>
    </row>
    <row r="324" spans="1:4">
      <c r="A324" s="5" t="s">
        <v>436</v>
      </c>
      <c r="B324" s="22">
        <v>131146</v>
      </c>
      <c r="C324" s="27" t="s">
        <v>2270</v>
      </c>
      <c r="D324" s="27">
        <v>131146</v>
      </c>
    </row>
    <row r="325" spans="1:4">
      <c r="A325" s="5" t="s">
        <v>437</v>
      </c>
      <c r="B325" s="22">
        <v>268732</v>
      </c>
      <c r="C325" s="27" t="s">
        <v>2270</v>
      </c>
      <c r="D325" s="27">
        <v>268732</v>
      </c>
    </row>
    <row r="326" spans="1:4">
      <c r="A326" s="5" t="s">
        <v>438</v>
      </c>
      <c r="B326" s="22">
        <v>134268</v>
      </c>
      <c r="C326" s="27" t="s">
        <v>2270</v>
      </c>
      <c r="D326" s="27">
        <v>134268</v>
      </c>
    </row>
    <row r="327" spans="1:4">
      <c r="A327" s="5" t="s">
        <v>439</v>
      </c>
      <c r="B327" s="22">
        <v>235471</v>
      </c>
      <c r="C327" s="27" t="s">
        <v>2270</v>
      </c>
      <c r="D327" s="27">
        <v>235471</v>
      </c>
    </row>
    <row r="328" spans="1:4">
      <c r="A328" s="5" t="s">
        <v>440</v>
      </c>
      <c r="B328" s="22">
        <v>96045</v>
      </c>
      <c r="C328" s="27" t="s">
        <v>2270</v>
      </c>
      <c r="D328" s="27">
        <v>96045</v>
      </c>
    </row>
    <row r="329" spans="1:4">
      <c r="A329" s="5" t="s">
        <v>441</v>
      </c>
      <c r="B329" s="22">
        <v>46447</v>
      </c>
      <c r="C329" s="27" t="s">
        <v>2270</v>
      </c>
      <c r="D329" s="27">
        <v>46447</v>
      </c>
    </row>
    <row r="330" spans="1:4">
      <c r="A330" s="5" t="s">
        <v>442</v>
      </c>
      <c r="B330" s="22">
        <v>1550553</v>
      </c>
      <c r="C330" s="27">
        <v>1309006</v>
      </c>
      <c r="D330" s="27">
        <v>2859559</v>
      </c>
    </row>
    <row r="331" spans="1:4">
      <c r="A331" s="5" t="s">
        <v>443</v>
      </c>
      <c r="B331" s="22">
        <v>150717</v>
      </c>
      <c r="C331" s="27" t="s">
        <v>2270</v>
      </c>
      <c r="D331" s="27">
        <v>150717</v>
      </c>
    </row>
    <row r="332" spans="1:4">
      <c r="A332" s="5" t="s">
        <v>444</v>
      </c>
      <c r="B332" s="22">
        <v>218966</v>
      </c>
      <c r="C332" s="27" t="s">
        <v>2270</v>
      </c>
      <c r="D332" s="27">
        <v>218966</v>
      </c>
    </row>
    <row r="333" spans="1:4">
      <c r="A333" s="5" t="s">
        <v>445</v>
      </c>
      <c r="B333" s="22">
        <v>65489</v>
      </c>
      <c r="C333" s="27" t="s">
        <v>2270</v>
      </c>
      <c r="D333" s="27">
        <v>65489</v>
      </c>
    </row>
    <row r="334" spans="1:4">
      <c r="A334" s="5" t="s">
        <v>446</v>
      </c>
      <c r="B334" s="22">
        <v>561049</v>
      </c>
      <c r="C334" s="27" t="s">
        <v>2270</v>
      </c>
      <c r="D334" s="27">
        <v>561049</v>
      </c>
    </row>
    <row r="335" spans="1:4">
      <c r="A335" s="5" t="s">
        <v>7</v>
      </c>
      <c r="B335" s="22">
        <v>396225</v>
      </c>
      <c r="C335" s="27" t="s">
        <v>2270</v>
      </c>
      <c r="D335" s="27">
        <v>396225</v>
      </c>
    </row>
    <row r="336" spans="1:4">
      <c r="A336" s="5" t="s">
        <v>447</v>
      </c>
      <c r="B336" s="22">
        <v>1022624</v>
      </c>
      <c r="C336" s="27" t="s">
        <v>2270</v>
      </c>
      <c r="D336" s="27">
        <v>1022624</v>
      </c>
    </row>
    <row r="337" spans="1:4">
      <c r="A337" s="5" t="s">
        <v>448</v>
      </c>
      <c r="B337" s="22">
        <v>28521</v>
      </c>
      <c r="C337" s="27" t="s">
        <v>2270</v>
      </c>
      <c r="D337" s="27">
        <v>28521</v>
      </c>
    </row>
    <row r="338" spans="1:4">
      <c r="A338" s="5" t="s">
        <v>449</v>
      </c>
      <c r="B338" s="22">
        <v>282699</v>
      </c>
      <c r="C338" s="27" t="s">
        <v>2270</v>
      </c>
      <c r="D338" s="27">
        <v>282699</v>
      </c>
    </row>
    <row r="339" spans="1:4">
      <c r="A339" s="5" t="s">
        <v>450</v>
      </c>
      <c r="B339" s="22">
        <v>115700</v>
      </c>
      <c r="C339" s="27" t="s">
        <v>2270</v>
      </c>
      <c r="D339" s="27">
        <v>115700</v>
      </c>
    </row>
    <row r="340" spans="1:4">
      <c r="A340" s="5" t="s">
        <v>451</v>
      </c>
      <c r="B340" s="22">
        <v>508664</v>
      </c>
      <c r="C340" s="27" t="s">
        <v>2270</v>
      </c>
      <c r="D340" s="27">
        <v>508664</v>
      </c>
    </row>
    <row r="341" spans="1:4">
      <c r="A341" s="5" t="s">
        <v>122</v>
      </c>
      <c r="B341" s="22">
        <v>126462</v>
      </c>
      <c r="C341" s="27" t="s">
        <v>2270</v>
      </c>
      <c r="D341" s="27">
        <v>126462</v>
      </c>
    </row>
    <row r="342" spans="1:4">
      <c r="A342" s="5" t="s">
        <v>452</v>
      </c>
      <c r="B342" s="22">
        <v>500551</v>
      </c>
      <c r="C342" s="27" t="s">
        <v>2270</v>
      </c>
      <c r="D342" s="27">
        <v>500551</v>
      </c>
    </row>
    <row r="343" spans="1:4">
      <c r="A343" s="5" t="s">
        <v>124</v>
      </c>
      <c r="B343" s="22">
        <v>1012364</v>
      </c>
      <c r="C343" s="27" t="s">
        <v>2270</v>
      </c>
      <c r="D343" s="27">
        <v>1012364</v>
      </c>
    </row>
    <row r="344" spans="1:4">
      <c r="A344" t="s">
        <v>2273</v>
      </c>
      <c r="B344" s="20">
        <v>145275000</v>
      </c>
      <c r="C344" s="23">
        <v>33897500</v>
      </c>
      <c r="D344" s="23">
        <v>179172500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C2C64-3187-4E02-A755-4FF8666B963E}">
  <sheetPr>
    <tabColor theme="9"/>
  </sheetPr>
  <dimension ref="B2:T35"/>
  <sheetViews>
    <sheetView workbookViewId="0"/>
  </sheetViews>
  <sheetFormatPr defaultRowHeight="14.5"/>
  <cols>
    <col min="2" max="2" width="32.7265625" customWidth="1"/>
    <col min="3" max="3" width="15.1796875" bestFit="1" customWidth="1"/>
    <col min="4" max="4" width="10.7265625" bestFit="1" customWidth="1"/>
    <col min="5" max="5" width="16.1796875" bestFit="1" customWidth="1"/>
    <col min="6" max="6" width="10.1796875" bestFit="1" customWidth="1"/>
    <col min="7" max="7" width="12.54296875" bestFit="1" customWidth="1"/>
    <col min="8" max="8" width="15.1796875" bestFit="1" customWidth="1"/>
    <col min="9" max="11" width="8.7265625" bestFit="1" customWidth="1"/>
    <col min="12" max="12" width="36.54296875" customWidth="1"/>
    <col min="13" max="13" width="10.7265625" bestFit="1" customWidth="1"/>
    <col min="14" max="14" width="15.1796875" bestFit="1" customWidth="1"/>
    <col min="15" max="15" width="10.1796875" bestFit="1" customWidth="1"/>
    <col min="16" max="17" width="15.1796875" bestFit="1" customWidth="1"/>
  </cols>
  <sheetData>
    <row r="2" spans="2:20" ht="15" customHeight="1">
      <c r="B2" s="311" t="s">
        <v>2274</v>
      </c>
      <c r="C2" s="157" t="s">
        <v>2275</v>
      </c>
      <c r="D2" s="314" t="s">
        <v>68</v>
      </c>
      <c r="E2" s="314" t="s">
        <v>69</v>
      </c>
      <c r="F2" s="314" t="s">
        <v>70</v>
      </c>
      <c r="G2" s="314" t="s">
        <v>71</v>
      </c>
      <c r="H2" s="158" t="s">
        <v>72</v>
      </c>
      <c r="L2" s="311" t="s">
        <v>2274</v>
      </c>
      <c r="M2" s="311" t="s">
        <v>68</v>
      </c>
      <c r="N2" s="314" t="s">
        <v>69</v>
      </c>
      <c r="O2" s="314" t="s">
        <v>70</v>
      </c>
      <c r="P2" s="314" t="s">
        <v>71</v>
      </c>
      <c r="Q2" s="158" t="s">
        <v>72</v>
      </c>
      <c r="T2" t="s">
        <v>2276</v>
      </c>
    </row>
    <row r="3" spans="2:20" ht="15" customHeight="1">
      <c r="B3" s="312"/>
      <c r="C3" s="14"/>
      <c r="D3" s="315"/>
      <c r="E3" s="315"/>
      <c r="F3" s="315"/>
      <c r="G3" s="315"/>
      <c r="H3" s="16"/>
      <c r="L3" s="312"/>
      <c r="M3" s="312"/>
      <c r="N3" s="315"/>
      <c r="O3" s="315"/>
      <c r="P3" s="315"/>
      <c r="Q3" s="16"/>
    </row>
    <row r="4" spans="2:20">
      <c r="B4" s="313"/>
      <c r="C4" s="159" t="s">
        <v>2277</v>
      </c>
      <c r="D4" s="316"/>
      <c r="E4" s="316"/>
      <c r="F4" s="316"/>
      <c r="G4" s="316"/>
      <c r="H4" s="160" t="s">
        <v>2278</v>
      </c>
      <c r="L4" s="313"/>
      <c r="M4" s="313"/>
      <c r="N4" s="316"/>
      <c r="O4" s="316"/>
      <c r="P4" s="316"/>
      <c r="Q4" s="160" t="s">
        <v>2278</v>
      </c>
    </row>
    <row r="5" spans="2:20">
      <c r="B5" s="161" t="s">
        <v>85</v>
      </c>
      <c r="C5" s="162">
        <v>100000</v>
      </c>
      <c r="D5" s="163">
        <v>2.3E-2</v>
      </c>
      <c r="E5" s="162">
        <v>105263.16</v>
      </c>
      <c r="F5" s="163">
        <v>1.7000000000000001E-2</v>
      </c>
      <c r="G5" s="164">
        <v>25590.86</v>
      </c>
      <c r="H5" s="165">
        <v>230854.02</v>
      </c>
      <c r="L5" s="161" t="s">
        <v>85</v>
      </c>
      <c r="M5" s="161">
        <v>2.3E-2</v>
      </c>
      <c r="N5" s="162">
        <v>116959.06</v>
      </c>
      <c r="O5" s="163">
        <v>1.7000000000000001E-2</v>
      </c>
      <c r="P5" s="162">
        <v>42651.44</v>
      </c>
      <c r="Q5" s="165">
        <v>159610.5</v>
      </c>
    </row>
    <row r="6" spans="2:20">
      <c r="B6" s="161" t="s">
        <v>227</v>
      </c>
      <c r="C6" s="162">
        <v>100000</v>
      </c>
      <c r="D6" s="163">
        <v>6.0000000000000001E-3</v>
      </c>
      <c r="E6" s="162">
        <v>26315.79</v>
      </c>
      <c r="F6" s="163">
        <v>5.0000000000000001E-3</v>
      </c>
      <c r="G6" s="164">
        <v>7015.8779999999997</v>
      </c>
      <c r="H6" s="165">
        <v>133331.67000000001</v>
      </c>
      <c r="L6" s="161" t="s">
        <v>227</v>
      </c>
      <c r="M6" s="161">
        <v>6.0000000000000001E-3</v>
      </c>
      <c r="N6" s="162">
        <v>29239.77</v>
      </c>
      <c r="O6" s="163">
        <v>5.0000000000000001E-3</v>
      </c>
      <c r="P6" s="162">
        <v>11693.13</v>
      </c>
      <c r="Q6" s="165">
        <v>40932.9</v>
      </c>
    </row>
    <row r="7" spans="2:20">
      <c r="B7" s="161" t="s">
        <v>120</v>
      </c>
      <c r="C7" s="162">
        <v>100000</v>
      </c>
      <c r="D7" s="163">
        <v>0.02</v>
      </c>
      <c r="E7" s="162">
        <v>92105.26</v>
      </c>
      <c r="F7" s="163">
        <v>1.7000000000000001E-2</v>
      </c>
      <c r="G7" s="164">
        <v>26173.53</v>
      </c>
      <c r="H7" s="165">
        <v>218278.79</v>
      </c>
      <c r="L7" s="161" t="s">
        <v>120</v>
      </c>
      <c r="M7" s="161">
        <v>0.02</v>
      </c>
      <c r="N7" s="162">
        <v>102339.18</v>
      </c>
      <c r="O7" s="163">
        <v>1.7000000000000001E-2</v>
      </c>
      <c r="P7" s="162">
        <v>43622.55</v>
      </c>
      <c r="Q7" s="165">
        <v>145961.73000000001</v>
      </c>
    </row>
    <row r="8" spans="2:20" ht="15" customHeight="1">
      <c r="B8" s="161" t="s">
        <v>129</v>
      </c>
      <c r="C8" s="162">
        <v>100000</v>
      </c>
      <c r="D8" s="163">
        <v>4.7E-2</v>
      </c>
      <c r="E8" s="162">
        <v>210526.32</v>
      </c>
      <c r="F8" s="163">
        <v>4.2999999999999997E-2</v>
      </c>
      <c r="G8" s="164">
        <v>63887.839999999997</v>
      </c>
      <c r="H8" s="165">
        <v>374414.15</v>
      </c>
      <c r="L8" s="161" t="s">
        <v>129</v>
      </c>
      <c r="M8" s="161">
        <v>4.7E-2</v>
      </c>
      <c r="N8" s="162">
        <v>233918.13</v>
      </c>
      <c r="O8" s="163">
        <v>4.2999999999999997E-2</v>
      </c>
      <c r="P8" s="162">
        <v>106479.73</v>
      </c>
      <c r="Q8" s="165">
        <v>340397.86</v>
      </c>
    </row>
    <row r="9" spans="2:20" ht="15" customHeight="1">
      <c r="B9" s="161" t="s">
        <v>127</v>
      </c>
      <c r="C9" s="162">
        <v>100000</v>
      </c>
      <c r="D9" s="163">
        <v>0.02</v>
      </c>
      <c r="E9" s="162">
        <v>92105.26</v>
      </c>
      <c r="F9" s="163">
        <v>0.02</v>
      </c>
      <c r="G9" s="164">
        <v>29515.1</v>
      </c>
      <c r="H9" s="165">
        <v>221620.37</v>
      </c>
      <c r="L9" s="161" t="s">
        <v>127</v>
      </c>
      <c r="M9" s="161">
        <v>0.02</v>
      </c>
      <c r="N9" s="162">
        <v>102339.18</v>
      </c>
      <c r="O9" s="163">
        <v>0.02</v>
      </c>
      <c r="P9" s="162">
        <v>49191.839999999997</v>
      </c>
      <c r="Q9" s="165">
        <v>151531.01999999999</v>
      </c>
    </row>
    <row r="10" spans="2:20">
      <c r="B10" s="161" t="s">
        <v>91</v>
      </c>
      <c r="C10" s="162">
        <v>100000</v>
      </c>
      <c r="D10" s="163">
        <v>0.02</v>
      </c>
      <c r="E10" s="162">
        <v>92105.26</v>
      </c>
      <c r="F10" s="163">
        <v>1.7000000000000001E-2</v>
      </c>
      <c r="G10" s="164">
        <v>24958.57</v>
      </c>
      <c r="H10" s="165">
        <v>217063.83</v>
      </c>
      <c r="L10" s="161" t="s">
        <v>91</v>
      </c>
      <c r="M10" s="161">
        <v>0.02</v>
      </c>
      <c r="N10" s="162">
        <v>102339.18</v>
      </c>
      <c r="O10" s="163">
        <v>1.7000000000000001E-2</v>
      </c>
      <c r="P10" s="162">
        <v>41597.61</v>
      </c>
      <c r="Q10" s="165">
        <v>143936.79999999999</v>
      </c>
    </row>
    <row r="11" spans="2:20">
      <c r="B11" s="161" t="s">
        <v>80</v>
      </c>
      <c r="C11" s="162">
        <v>100000</v>
      </c>
      <c r="D11" s="163">
        <v>3.5000000000000003E-2</v>
      </c>
      <c r="E11" s="162">
        <v>157894.74</v>
      </c>
      <c r="F11" s="163">
        <v>2.8000000000000001E-2</v>
      </c>
      <c r="G11" s="164">
        <v>42443.77</v>
      </c>
      <c r="H11" s="165">
        <v>300338.51</v>
      </c>
      <c r="L11" s="161" t="s">
        <v>80</v>
      </c>
      <c r="M11" s="161">
        <v>3.5000000000000003E-2</v>
      </c>
      <c r="N11" s="162">
        <v>175438.6</v>
      </c>
      <c r="O11" s="163">
        <v>2.8000000000000001E-2</v>
      </c>
      <c r="P11" s="162">
        <v>70739.62</v>
      </c>
      <c r="Q11" s="165">
        <v>246178.22</v>
      </c>
    </row>
    <row r="12" spans="2:20" ht="15" customHeight="1">
      <c r="B12" s="161" t="s">
        <v>107</v>
      </c>
      <c r="C12" s="162">
        <v>100000</v>
      </c>
      <c r="D12" s="163">
        <v>1.7999999999999999E-2</v>
      </c>
      <c r="E12" s="162">
        <v>78947.37</v>
      </c>
      <c r="F12" s="163">
        <v>2.5000000000000001E-2</v>
      </c>
      <c r="G12" s="166">
        <v>37074</v>
      </c>
      <c r="H12" s="165">
        <v>216021.36</v>
      </c>
      <c r="L12" s="161" t="s">
        <v>107</v>
      </c>
      <c r="M12" s="161">
        <v>1.7999999999999999E-2</v>
      </c>
      <c r="N12" s="162">
        <v>87719.3</v>
      </c>
      <c r="O12" s="163">
        <v>2.5000000000000001E-2</v>
      </c>
      <c r="P12" s="162">
        <v>61789.99</v>
      </c>
      <c r="Q12" s="165">
        <v>149509.29</v>
      </c>
    </row>
    <row r="13" spans="2:20">
      <c r="B13" s="161" t="s">
        <v>137</v>
      </c>
      <c r="C13" s="162">
        <v>100000</v>
      </c>
      <c r="D13" s="163">
        <v>2.3E-2</v>
      </c>
      <c r="E13" s="162">
        <v>105263.16</v>
      </c>
      <c r="F13" s="163">
        <v>2.1000000000000001E-2</v>
      </c>
      <c r="G13" s="164">
        <v>31442.01</v>
      </c>
      <c r="H13" s="165">
        <v>236705.16</v>
      </c>
      <c r="L13" s="161" t="s">
        <v>137</v>
      </c>
      <c r="M13" s="161">
        <v>2.3E-2</v>
      </c>
      <c r="N13" s="162">
        <v>116959.06</v>
      </c>
      <c r="O13" s="163">
        <v>2.1000000000000001E-2</v>
      </c>
      <c r="P13" s="162">
        <v>52403.34</v>
      </c>
      <c r="Q13" s="165">
        <v>169362.41</v>
      </c>
    </row>
    <row r="14" spans="2:20" ht="15" customHeight="1">
      <c r="B14" s="161" t="s">
        <v>174</v>
      </c>
      <c r="C14" s="162">
        <v>100000</v>
      </c>
      <c r="D14" s="163">
        <v>2.3E-2</v>
      </c>
      <c r="E14" s="162">
        <v>105263.16</v>
      </c>
      <c r="F14" s="163">
        <v>1.4E-2</v>
      </c>
      <c r="G14" s="164">
        <v>21400.66</v>
      </c>
      <c r="H14" s="165">
        <v>226663.82</v>
      </c>
      <c r="L14" s="161" t="s">
        <v>174</v>
      </c>
      <c r="M14" s="161">
        <v>2.3E-2</v>
      </c>
      <c r="N14" s="162">
        <v>116959.06</v>
      </c>
      <c r="O14" s="163">
        <v>1.4E-2</v>
      </c>
      <c r="P14" s="162">
        <v>35667.769999999997</v>
      </c>
      <c r="Q14" s="165">
        <v>152626.82999999999</v>
      </c>
    </row>
    <row r="15" spans="2:20">
      <c r="B15" s="161" t="s">
        <v>88</v>
      </c>
      <c r="C15" s="162">
        <v>100000</v>
      </c>
      <c r="D15" s="163">
        <v>5.2999999999999999E-2</v>
      </c>
      <c r="E15" s="162">
        <v>236842.11</v>
      </c>
      <c r="F15" s="163">
        <v>3.6999999999999998E-2</v>
      </c>
      <c r="G15" s="164">
        <v>55769.81</v>
      </c>
      <c r="H15" s="165">
        <v>392611.92</v>
      </c>
      <c r="L15" s="161" t="s">
        <v>88</v>
      </c>
      <c r="M15" s="161">
        <v>5.2999999999999999E-2</v>
      </c>
      <c r="N15" s="162">
        <v>263157.89</v>
      </c>
      <c r="O15" s="163">
        <v>3.6999999999999998E-2</v>
      </c>
      <c r="P15" s="162">
        <v>92949.69</v>
      </c>
      <c r="Q15" s="165">
        <v>356107.58</v>
      </c>
    </row>
    <row r="16" spans="2:20">
      <c r="B16" s="161" t="s">
        <v>222</v>
      </c>
      <c r="C16" s="162">
        <v>100000</v>
      </c>
      <c r="D16" s="163">
        <v>3.0000000000000001E-3</v>
      </c>
      <c r="E16" s="162">
        <v>13157.89</v>
      </c>
      <c r="F16" s="163">
        <v>3.0000000000000001E-3</v>
      </c>
      <c r="G16" s="164">
        <v>4353.2449999999999</v>
      </c>
      <c r="H16" s="165">
        <v>117511.14</v>
      </c>
      <c r="L16" s="161" t="s">
        <v>222</v>
      </c>
      <c r="M16" s="161">
        <v>3.0000000000000001E-3</v>
      </c>
      <c r="N16" s="162">
        <v>14619.88</v>
      </c>
      <c r="O16" s="163">
        <v>3.0000000000000001E-3</v>
      </c>
      <c r="P16" s="162">
        <v>7255.41</v>
      </c>
      <c r="Q16" s="165">
        <v>21875.29</v>
      </c>
    </row>
    <row r="17" spans="2:17">
      <c r="B17" s="161" t="s">
        <v>102</v>
      </c>
      <c r="C17" s="162">
        <v>100000</v>
      </c>
      <c r="D17" s="163">
        <v>2.9000000000000001E-2</v>
      </c>
      <c r="E17" s="162">
        <v>131578.95000000001</v>
      </c>
      <c r="F17" s="163">
        <v>3.4000000000000002E-2</v>
      </c>
      <c r="G17" s="164">
        <v>50325.25</v>
      </c>
      <c r="H17" s="165">
        <v>281904.2</v>
      </c>
      <c r="L17" s="161" t="s">
        <v>102</v>
      </c>
      <c r="M17" s="161">
        <v>2.9000000000000001E-2</v>
      </c>
      <c r="N17" s="162">
        <v>146198.82999999999</v>
      </c>
      <c r="O17" s="163">
        <v>3.4000000000000002E-2</v>
      </c>
      <c r="P17" s="162">
        <v>83875.42</v>
      </c>
      <c r="Q17" s="165">
        <v>230074.25</v>
      </c>
    </row>
    <row r="18" spans="2:17">
      <c r="B18" s="161" t="s">
        <v>194</v>
      </c>
      <c r="C18" s="162">
        <v>100000</v>
      </c>
      <c r="D18" s="163">
        <v>2.5999999999999999E-2</v>
      </c>
      <c r="E18" s="162">
        <v>118421.05</v>
      </c>
      <c r="F18" s="163">
        <v>2.7E-2</v>
      </c>
      <c r="G18" s="164">
        <v>39946.57</v>
      </c>
      <c r="H18" s="165">
        <v>258367.62</v>
      </c>
      <c r="L18" s="161" t="s">
        <v>194</v>
      </c>
      <c r="M18" s="161">
        <v>2.5999999999999999E-2</v>
      </c>
      <c r="N18" s="162">
        <v>131578.95000000001</v>
      </c>
      <c r="O18" s="163">
        <v>2.7E-2</v>
      </c>
      <c r="P18" s="162">
        <v>66577.62</v>
      </c>
      <c r="Q18" s="165">
        <v>198156.56</v>
      </c>
    </row>
    <row r="19" spans="2:17">
      <c r="B19" s="161" t="s">
        <v>255</v>
      </c>
      <c r="C19" s="162">
        <v>100000</v>
      </c>
      <c r="D19" s="163">
        <v>3.0000000000000001E-3</v>
      </c>
      <c r="E19" s="162">
        <v>13157.89</v>
      </c>
      <c r="F19" s="163">
        <v>5.0000000000000001E-3</v>
      </c>
      <c r="G19" s="164">
        <v>7564.9470000000001</v>
      </c>
      <c r="H19" s="165">
        <v>120722.84</v>
      </c>
      <c r="L19" s="161" t="s">
        <v>255</v>
      </c>
      <c r="M19" s="161">
        <v>3.0000000000000001E-3</v>
      </c>
      <c r="N19" s="162">
        <v>14619.88</v>
      </c>
      <c r="O19" s="163">
        <v>5.0000000000000001E-3</v>
      </c>
      <c r="P19" s="162">
        <v>12608.24</v>
      </c>
      <c r="Q19" s="165">
        <v>27228.13</v>
      </c>
    </row>
    <row r="20" spans="2:17">
      <c r="B20" s="161" t="s">
        <v>110</v>
      </c>
      <c r="C20" s="162">
        <v>100000</v>
      </c>
      <c r="D20" s="163">
        <v>3.7999999999999999E-2</v>
      </c>
      <c r="E20" s="162">
        <v>171052.63</v>
      </c>
      <c r="F20" s="163">
        <v>3.3000000000000002E-2</v>
      </c>
      <c r="G20" s="164">
        <v>49181.49</v>
      </c>
      <c r="H20" s="165">
        <v>320234.12</v>
      </c>
      <c r="L20" s="161" t="s">
        <v>110</v>
      </c>
      <c r="M20" s="161">
        <v>3.7999999999999999E-2</v>
      </c>
      <c r="N20" s="162">
        <v>190058.48</v>
      </c>
      <c r="O20" s="163">
        <v>3.3000000000000002E-2</v>
      </c>
      <c r="P20" s="162">
        <v>81969.149999999994</v>
      </c>
      <c r="Q20" s="165">
        <v>272027.63</v>
      </c>
    </row>
    <row r="21" spans="2:17">
      <c r="B21" s="161" t="s">
        <v>132</v>
      </c>
      <c r="C21" s="162">
        <v>100000</v>
      </c>
      <c r="D21" s="163">
        <v>6.0999999999999999E-2</v>
      </c>
      <c r="E21" s="162">
        <v>276315.78999999998</v>
      </c>
      <c r="F21" s="163">
        <v>4.4999999999999998E-2</v>
      </c>
      <c r="G21" s="164">
        <v>67456.92</v>
      </c>
      <c r="H21" s="165">
        <v>443772.71</v>
      </c>
      <c r="L21" s="161" t="s">
        <v>132</v>
      </c>
      <c r="M21" s="161">
        <v>6.0999999999999999E-2</v>
      </c>
      <c r="N21" s="162">
        <v>307017.53999999998</v>
      </c>
      <c r="O21" s="163">
        <v>4.4999999999999998E-2</v>
      </c>
      <c r="P21" s="162">
        <v>112428.19</v>
      </c>
      <c r="Q21" s="165">
        <v>419445.74</v>
      </c>
    </row>
    <row r="22" spans="2:17">
      <c r="B22" s="161" t="s">
        <v>159</v>
      </c>
      <c r="C22" s="162">
        <v>100000</v>
      </c>
      <c r="D22" s="163">
        <v>1.4999999999999999E-2</v>
      </c>
      <c r="E22" s="162">
        <v>65789.47</v>
      </c>
      <c r="F22" s="163">
        <v>1.4E-2</v>
      </c>
      <c r="G22" s="164">
        <v>20810.32</v>
      </c>
      <c r="H22" s="165">
        <v>186599.79</v>
      </c>
      <c r="L22" s="161" t="s">
        <v>159</v>
      </c>
      <c r="M22" s="161">
        <v>1.4999999999999999E-2</v>
      </c>
      <c r="N22" s="162">
        <v>73099.42</v>
      </c>
      <c r="O22" s="163">
        <v>1.4E-2</v>
      </c>
      <c r="P22" s="162">
        <v>34683.870000000003</v>
      </c>
      <c r="Q22" s="165">
        <v>107783.28</v>
      </c>
    </row>
    <row r="23" spans="2:17" ht="15" customHeight="1">
      <c r="B23" s="161" t="s">
        <v>143</v>
      </c>
      <c r="C23" s="162">
        <v>100000</v>
      </c>
      <c r="D23" s="163">
        <v>4.3999999999999997E-2</v>
      </c>
      <c r="E23" s="162">
        <v>197368.42</v>
      </c>
      <c r="F23" s="163">
        <v>0.03</v>
      </c>
      <c r="G23" s="164">
        <v>44704.52</v>
      </c>
      <c r="H23" s="165">
        <v>342072.94</v>
      </c>
      <c r="L23" s="161" t="s">
        <v>143</v>
      </c>
      <c r="M23" s="161">
        <v>4.3999999999999997E-2</v>
      </c>
      <c r="N23" s="162">
        <v>219298.25</v>
      </c>
      <c r="O23" s="163">
        <v>0.03</v>
      </c>
      <c r="P23" s="162">
        <v>74507.53</v>
      </c>
      <c r="Q23" s="165">
        <v>293805.77</v>
      </c>
    </row>
    <row r="24" spans="2:17">
      <c r="B24" s="161" t="s">
        <v>100</v>
      </c>
      <c r="C24" s="162">
        <v>100000</v>
      </c>
      <c r="D24" s="163">
        <v>0.05</v>
      </c>
      <c r="E24" s="162">
        <v>223684.21</v>
      </c>
      <c r="F24" s="163">
        <v>3.9E-2</v>
      </c>
      <c r="G24" s="164">
        <v>58284.58</v>
      </c>
      <c r="H24" s="165">
        <v>381968.79</v>
      </c>
      <c r="L24" s="161" t="s">
        <v>100</v>
      </c>
      <c r="M24" s="161">
        <v>0.05</v>
      </c>
      <c r="N24" s="162">
        <v>248538.01</v>
      </c>
      <c r="O24" s="163">
        <v>3.9E-2</v>
      </c>
      <c r="P24" s="162">
        <v>97140.97</v>
      </c>
      <c r="Q24" s="165">
        <v>345678.99</v>
      </c>
    </row>
    <row r="25" spans="2:17">
      <c r="B25" s="161" t="s">
        <v>82</v>
      </c>
      <c r="C25" s="162">
        <v>100000</v>
      </c>
      <c r="D25" s="163">
        <v>7.9000000000000001E-2</v>
      </c>
      <c r="E25" s="162">
        <v>355263.16</v>
      </c>
      <c r="F25" s="163">
        <v>0.127</v>
      </c>
      <c r="G25" s="164">
        <v>189843.5</v>
      </c>
      <c r="H25" s="165">
        <v>645106.69999999995</v>
      </c>
      <c r="L25" s="161" t="s">
        <v>82</v>
      </c>
      <c r="M25" s="161">
        <v>7.9000000000000001E-2</v>
      </c>
      <c r="N25" s="162">
        <v>394736.84</v>
      </c>
      <c r="O25" s="163">
        <v>0.127</v>
      </c>
      <c r="P25" s="162">
        <v>316405.90999999997</v>
      </c>
      <c r="Q25" s="165">
        <v>711142.75</v>
      </c>
    </row>
    <row r="26" spans="2:17" ht="15" customHeight="1">
      <c r="B26" s="161" t="s">
        <v>151</v>
      </c>
      <c r="C26" s="162">
        <v>100000</v>
      </c>
      <c r="D26" s="163">
        <v>2.9000000000000001E-2</v>
      </c>
      <c r="E26" s="162">
        <v>131578.95000000001</v>
      </c>
      <c r="F26" s="163">
        <v>3.5000000000000003E-2</v>
      </c>
      <c r="G26" s="164">
        <v>52776.41</v>
      </c>
      <c r="H26" s="165">
        <v>284355.36</v>
      </c>
      <c r="L26" s="161" t="s">
        <v>151</v>
      </c>
      <c r="M26" s="161">
        <v>2.9000000000000001E-2</v>
      </c>
      <c r="N26" s="162">
        <v>146198.82999999999</v>
      </c>
      <c r="O26" s="163">
        <v>3.5000000000000003E-2</v>
      </c>
      <c r="P26" s="162">
        <v>87960.68</v>
      </c>
      <c r="Q26" s="165">
        <v>234159.51</v>
      </c>
    </row>
    <row r="27" spans="2:17">
      <c r="B27" s="161" t="s">
        <v>210</v>
      </c>
      <c r="C27" s="162">
        <v>100000</v>
      </c>
      <c r="D27" s="163">
        <v>0.02</v>
      </c>
      <c r="E27" s="162">
        <v>92105.26</v>
      </c>
      <c r="F27" s="163">
        <v>1.0999999999999999E-2</v>
      </c>
      <c r="G27" s="164">
        <v>16109.08</v>
      </c>
      <c r="H27" s="165">
        <v>208214.34</v>
      </c>
      <c r="L27" s="161" t="s">
        <v>210</v>
      </c>
      <c r="M27" s="161">
        <v>0.02</v>
      </c>
      <c r="N27" s="162">
        <v>102339.18</v>
      </c>
      <c r="O27" s="163">
        <v>1.0999999999999999E-2</v>
      </c>
      <c r="P27" s="162">
        <v>26848.46</v>
      </c>
      <c r="Q27" s="165">
        <v>129187.64</v>
      </c>
    </row>
    <row r="28" spans="2:17">
      <c r="B28" s="161" t="s">
        <v>96</v>
      </c>
      <c r="C28" s="162">
        <v>100000</v>
      </c>
      <c r="D28" s="163">
        <v>6.0999999999999999E-2</v>
      </c>
      <c r="E28" s="162">
        <v>276315.78999999998</v>
      </c>
      <c r="F28" s="163">
        <v>0.13700000000000001</v>
      </c>
      <c r="G28" s="164">
        <v>206223.6</v>
      </c>
      <c r="H28" s="165">
        <v>582539.41</v>
      </c>
      <c r="L28" s="161" t="s">
        <v>96</v>
      </c>
      <c r="M28" s="161">
        <v>6.0999999999999999E-2</v>
      </c>
      <c r="N28" s="162">
        <v>307017.53999999998</v>
      </c>
      <c r="O28" s="163">
        <v>0.13700000000000001</v>
      </c>
      <c r="P28" s="162">
        <v>343706.03</v>
      </c>
      <c r="Q28" s="165">
        <v>650723.56999999995</v>
      </c>
    </row>
    <row r="29" spans="2:17">
      <c r="B29" s="161" t="s">
        <v>104</v>
      </c>
      <c r="C29" s="162">
        <v>100000</v>
      </c>
      <c r="D29" s="163">
        <v>4.1000000000000002E-2</v>
      </c>
      <c r="E29" s="162">
        <v>184210.53</v>
      </c>
      <c r="F29" s="163">
        <v>3.5999999999999997E-2</v>
      </c>
      <c r="G29" s="164">
        <v>54055.67</v>
      </c>
      <c r="H29" s="165">
        <v>338266.19</v>
      </c>
      <c r="L29" s="161" t="s">
        <v>104</v>
      </c>
      <c r="M29" s="161">
        <v>4.1000000000000002E-2</v>
      </c>
      <c r="N29" s="162">
        <v>204678.36</v>
      </c>
      <c r="O29" s="163">
        <v>3.5999999999999997E-2</v>
      </c>
      <c r="P29" s="162">
        <v>90092.78</v>
      </c>
      <c r="Q29" s="165">
        <v>294771.14</v>
      </c>
    </row>
    <row r="30" spans="2:17">
      <c r="B30" s="161" t="s">
        <v>171</v>
      </c>
      <c r="C30" s="162">
        <v>100000</v>
      </c>
      <c r="D30" s="163">
        <v>4.7E-2</v>
      </c>
      <c r="E30" s="162">
        <v>210526.32</v>
      </c>
      <c r="F30" s="163">
        <v>5.5E-2</v>
      </c>
      <c r="G30" s="164">
        <v>82658.52</v>
      </c>
      <c r="H30" s="165">
        <v>393184.84</v>
      </c>
      <c r="L30" s="161" t="s">
        <v>171</v>
      </c>
      <c r="M30" s="161">
        <v>4.7E-2</v>
      </c>
      <c r="N30" s="162">
        <v>233918.13</v>
      </c>
      <c r="O30" s="163">
        <v>5.5E-2</v>
      </c>
      <c r="P30" s="162">
        <v>137764.21</v>
      </c>
      <c r="Q30" s="165">
        <v>371682.34</v>
      </c>
    </row>
    <row r="31" spans="2:17">
      <c r="B31" s="161" t="s">
        <v>113</v>
      </c>
      <c r="C31" s="162">
        <v>100000</v>
      </c>
      <c r="D31" s="163">
        <v>4.7E-2</v>
      </c>
      <c r="E31" s="162">
        <v>210526.32</v>
      </c>
      <c r="F31" s="163">
        <v>4.1000000000000002E-2</v>
      </c>
      <c r="G31" s="164">
        <v>60920.87</v>
      </c>
      <c r="H31" s="165">
        <v>371447.18</v>
      </c>
      <c r="L31" s="161" t="s">
        <v>113</v>
      </c>
      <c r="M31" s="161">
        <v>4.7E-2</v>
      </c>
      <c r="N31" s="162">
        <v>233918.13</v>
      </c>
      <c r="O31" s="163">
        <v>4.1000000000000002E-2</v>
      </c>
      <c r="P31" s="162">
        <v>101534.78</v>
      </c>
      <c r="Q31" s="165">
        <v>335452.90999999997</v>
      </c>
    </row>
    <row r="32" spans="2:17" ht="15" customHeight="1">
      <c r="B32" s="161" t="s">
        <v>89</v>
      </c>
      <c r="C32" s="162">
        <v>100000</v>
      </c>
      <c r="D32" s="163">
        <v>3.2000000000000001E-2</v>
      </c>
      <c r="E32" s="162">
        <v>144736.84</v>
      </c>
      <c r="F32" s="163">
        <v>3.1E-2</v>
      </c>
      <c r="G32" s="164">
        <v>45875.99</v>
      </c>
      <c r="H32" s="165">
        <v>290612.83</v>
      </c>
      <c r="L32" s="161" t="s">
        <v>89</v>
      </c>
      <c r="M32" s="161">
        <v>3.2000000000000001E-2</v>
      </c>
      <c r="N32" s="162">
        <v>160818.71</v>
      </c>
      <c r="O32" s="163">
        <v>3.1E-2</v>
      </c>
      <c r="P32" s="162">
        <v>76459.98</v>
      </c>
      <c r="Q32" s="165">
        <v>237278.7</v>
      </c>
    </row>
    <row r="33" spans="2:17">
      <c r="B33" s="161" t="s">
        <v>164</v>
      </c>
      <c r="C33" s="162">
        <v>100000</v>
      </c>
      <c r="D33" s="163">
        <v>3.7999999999999999E-2</v>
      </c>
      <c r="E33" s="162">
        <v>171052.63</v>
      </c>
      <c r="F33" s="163">
        <v>2.1999999999999999E-2</v>
      </c>
      <c r="G33" s="164">
        <v>32980.58</v>
      </c>
      <c r="H33" s="165">
        <v>304033.21000000002</v>
      </c>
      <c r="L33" s="161" t="s">
        <v>164</v>
      </c>
      <c r="M33" s="161">
        <v>3.7999999999999999E-2</v>
      </c>
      <c r="N33" s="162">
        <v>190058.48</v>
      </c>
      <c r="O33" s="163">
        <v>2.1999999999999999E-2</v>
      </c>
      <c r="P33" s="162">
        <v>54967.63</v>
      </c>
      <c r="Q33" s="165">
        <v>245026.11</v>
      </c>
    </row>
    <row r="34" spans="2:17">
      <c r="B34" s="161" t="s">
        <v>139</v>
      </c>
      <c r="C34" s="162">
        <v>100000</v>
      </c>
      <c r="D34" s="163">
        <v>4.7E-2</v>
      </c>
      <c r="E34" s="162">
        <v>210526.32</v>
      </c>
      <c r="F34" s="163">
        <v>3.4000000000000002E-2</v>
      </c>
      <c r="G34" s="164">
        <v>50655.85</v>
      </c>
      <c r="H34" s="165">
        <v>361182.17</v>
      </c>
      <c r="L34" s="161" t="s">
        <v>139</v>
      </c>
      <c r="M34" s="161">
        <v>4.7E-2</v>
      </c>
      <c r="N34" s="162">
        <v>233918.13</v>
      </c>
      <c r="O34" s="163">
        <v>3.4000000000000002E-2</v>
      </c>
      <c r="P34" s="162">
        <v>84426.42</v>
      </c>
      <c r="Q34" s="165">
        <v>318344.55</v>
      </c>
    </row>
    <row r="35" spans="2:17">
      <c r="B35" s="167" t="s">
        <v>52</v>
      </c>
      <c r="C35" s="168">
        <v>3000000</v>
      </c>
      <c r="D35" s="169"/>
      <c r="E35" s="168">
        <v>45000000</v>
      </c>
      <c r="F35" s="169"/>
      <c r="G35" s="170">
        <v>1500000</v>
      </c>
      <c r="H35" s="171">
        <v>9000000</v>
      </c>
      <c r="L35" s="161" t="s">
        <v>52</v>
      </c>
      <c r="M35" s="172"/>
      <c r="N35" s="162">
        <v>5000000</v>
      </c>
      <c r="O35" s="173"/>
      <c r="P35" s="162">
        <v>2500000</v>
      </c>
      <c r="Q35" s="165">
        <v>7500000</v>
      </c>
    </row>
  </sheetData>
  <mergeCells count="10">
    <mergeCell ref="M2:M4"/>
    <mergeCell ref="N2:N4"/>
    <mergeCell ref="O2:O4"/>
    <mergeCell ref="P2:P4"/>
    <mergeCell ref="B2:B4"/>
    <mergeCell ref="D2:D4"/>
    <mergeCell ref="E2:E4"/>
    <mergeCell ref="F2:F4"/>
    <mergeCell ref="G2:G4"/>
    <mergeCell ref="L2:L4"/>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0C4A2-7E8E-4078-A49C-5A27426C2E16}">
  <sheetPr>
    <tabColor theme="9"/>
  </sheetPr>
  <dimension ref="A1:D15"/>
  <sheetViews>
    <sheetView workbookViewId="0"/>
  </sheetViews>
  <sheetFormatPr defaultRowHeight="14.5"/>
  <cols>
    <col min="1" max="1" width="32.1796875" customWidth="1"/>
    <col min="2" max="2" width="29.7265625" customWidth="1"/>
    <col min="3" max="3" width="25.453125" customWidth="1"/>
    <col min="4" max="4" width="24.81640625" customWidth="1"/>
  </cols>
  <sheetData>
    <row r="1" spans="1:4">
      <c r="A1" s="17" t="s">
        <v>2280</v>
      </c>
    </row>
    <row r="2" spans="1:4" ht="34.5">
      <c r="A2" s="175" t="s">
        <v>2281</v>
      </c>
      <c r="B2" s="176" t="s">
        <v>2282</v>
      </c>
      <c r="C2" s="176" t="s">
        <v>62</v>
      </c>
      <c r="D2" s="177" t="s">
        <v>63</v>
      </c>
    </row>
    <row r="3" spans="1:4">
      <c r="A3" s="161" t="s">
        <v>80</v>
      </c>
      <c r="B3" s="163" t="s">
        <v>2283</v>
      </c>
      <c r="C3" s="163" t="s">
        <v>2284</v>
      </c>
      <c r="D3" s="178" t="s">
        <v>2285</v>
      </c>
    </row>
    <row r="4" spans="1:4">
      <c r="A4" s="161" t="s">
        <v>107</v>
      </c>
      <c r="B4" s="163" t="s">
        <v>2286</v>
      </c>
      <c r="C4" s="163" t="s">
        <v>2287</v>
      </c>
      <c r="D4" s="178" t="s">
        <v>2288</v>
      </c>
    </row>
    <row r="5" spans="1:4">
      <c r="A5" s="161" t="s">
        <v>88</v>
      </c>
      <c r="B5" s="163" t="s">
        <v>2289</v>
      </c>
      <c r="C5" s="163" t="s">
        <v>2290</v>
      </c>
      <c r="D5" s="178" t="s">
        <v>2291</v>
      </c>
    </row>
    <row r="6" spans="1:4">
      <c r="A6" s="161" t="s">
        <v>86</v>
      </c>
      <c r="B6" s="163" t="s">
        <v>2292</v>
      </c>
      <c r="C6" s="163" t="s">
        <v>2293</v>
      </c>
      <c r="D6" s="178" t="s">
        <v>2294</v>
      </c>
    </row>
    <row r="7" spans="1:4">
      <c r="A7" s="161" t="s">
        <v>102</v>
      </c>
      <c r="B7" s="163" t="s">
        <v>2295</v>
      </c>
      <c r="C7" s="163" t="s">
        <v>2296</v>
      </c>
      <c r="D7" s="178" t="s">
        <v>2297</v>
      </c>
    </row>
    <row r="8" spans="1:4">
      <c r="A8" s="161" t="s">
        <v>140</v>
      </c>
      <c r="B8" s="163" t="s">
        <v>2298</v>
      </c>
      <c r="C8" s="163" t="s">
        <v>2299</v>
      </c>
      <c r="D8" s="178" t="s">
        <v>2300</v>
      </c>
    </row>
    <row r="9" spans="1:4">
      <c r="A9" s="161" t="s">
        <v>114</v>
      </c>
      <c r="B9" s="163" t="s">
        <v>2301</v>
      </c>
      <c r="C9" s="163" t="s">
        <v>2302</v>
      </c>
      <c r="D9" s="178" t="s">
        <v>2303</v>
      </c>
    </row>
    <row r="10" spans="1:4">
      <c r="A10" s="161" t="s">
        <v>83</v>
      </c>
      <c r="B10" s="163" t="s">
        <v>2304</v>
      </c>
      <c r="C10" s="163" t="s">
        <v>2305</v>
      </c>
      <c r="D10" s="178" t="s">
        <v>2306</v>
      </c>
    </row>
    <row r="11" spans="1:4">
      <c r="A11" s="161" t="s">
        <v>94</v>
      </c>
      <c r="B11" s="163" t="s">
        <v>2307</v>
      </c>
      <c r="C11" s="163" t="s">
        <v>2308</v>
      </c>
      <c r="D11" s="178" t="s">
        <v>2309</v>
      </c>
    </row>
    <row r="12" spans="1:4">
      <c r="A12" s="161" t="s">
        <v>121</v>
      </c>
      <c r="B12" s="163" t="s">
        <v>2310</v>
      </c>
      <c r="C12" s="163" t="s">
        <v>2311</v>
      </c>
      <c r="D12" s="178" t="s">
        <v>2312</v>
      </c>
    </row>
    <row r="13" spans="1:4">
      <c r="A13" s="161" t="s">
        <v>164</v>
      </c>
      <c r="B13" s="163" t="s">
        <v>2313</v>
      </c>
      <c r="C13" s="163" t="s">
        <v>2314</v>
      </c>
      <c r="D13" s="178" t="s">
        <v>2315</v>
      </c>
    </row>
    <row r="14" spans="1:4">
      <c r="A14" s="161" t="s">
        <v>92</v>
      </c>
      <c r="B14" s="163" t="s">
        <v>2316</v>
      </c>
      <c r="C14" s="163" t="s">
        <v>2317</v>
      </c>
      <c r="D14" s="178" t="s">
        <v>2318</v>
      </c>
    </row>
    <row r="15" spans="1:4">
      <c r="A15" s="179" t="s">
        <v>52</v>
      </c>
      <c r="B15" s="163" t="s">
        <v>2319</v>
      </c>
      <c r="C15" s="163" t="s">
        <v>2320</v>
      </c>
      <c r="D15" s="178" t="s">
        <v>2321</v>
      </c>
    </row>
  </sheetData>
  <hyperlinks>
    <hyperlink ref="A1" r:id="rId1" xr:uid="{88829D3C-1691-422A-B583-9056DB47068F}"/>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E72A2-56C4-4286-8C5E-62D7DE43ADC0}">
  <sheetPr>
    <tabColor theme="9"/>
  </sheetPr>
  <dimension ref="A1:G343"/>
  <sheetViews>
    <sheetView workbookViewId="0"/>
  </sheetViews>
  <sheetFormatPr defaultRowHeight="14.5"/>
  <cols>
    <col min="1" max="1" width="51.26953125" bestFit="1" customWidth="1"/>
    <col min="2" max="2" width="41" bestFit="1" customWidth="1"/>
    <col min="3" max="3" width="8.7265625" style="23" bestFit="1" customWidth="1"/>
    <col min="4" max="4" width="8.7265625" bestFit="1" customWidth="1"/>
    <col min="5" max="5" width="8.7265625" style="24" bestFit="1" customWidth="1"/>
    <col min="6" max="6" width="8.7265625" bestFit="1" customWidth="1"/>
    <col min="7" max="7" width="8.54296875" style="25" customWidth="1"/>
  </cols>
  <sheetData>
    <row r="1" spans="1:2">
      <c r="A1" s="175" t="s">
        <v>1527</v>
      </c>
      <c r="B1" s="175" t="s">
        <v>15</v>
      </c>
    </row>
    <row r="2" spans="1:2">
      <c r="A2" s="161" t="s">
        <v>79</v>
      </c>
      <c r="B2" s="162">
        <v>154631</v>
      </c>
    </row>
    <row r="3" spans="1:2">
      <c r="A3" s="161" t="s">
        <v>81</v>
      </c>
      <c r="B3" s="162">
        <v>122221</v>
      </c>
    </row>
    <row r="4" spans="1:2">
      <c r="A4" s="161" t="s">
        <v>84</v>
      </c>
      <c r="B4" s="162">
        <v>161098</v>
      </c>
    </row>
    <row r="5" spans="1:2">
      <c r="A5" s="161" t="s">
        <v>87</v>
      </c>
      <c r="B5" s="162">
        <v>145828</v>
      </c>
    </row>
    <row r="6" spans="1:2">
      <c r="A6" s="161" t="s">
        <v>90</v>
      </c>
      <c r="B6" s="162">
        <v>106873</v>
      </c>
    </row>
    <row r="7" spans="1:2">
      <c r="A7" s="161" t="s">
        <v>95</v>
      </c>
      <c r="B7" s="162">
        <v>101342</v>
      </c>
    </row>
    <row r="8" spans="1:2">
      <c r="A8" s="161" t="s">
        <v>99</v>
      </c>
      <c r="B8" s="162">
        <v>431986</v>
      </c>
    </row>
    <row r="9" spans="1:2">
      <c r="A9" s="161" t="s">
        <v>103</v>
      </c>
      <c r="B9" s="162">
        <v>256847</v>
      </c>
    </row>
    <row r="10" spans="1:2">
      <c r="A10" s="161" t="s">
        <v>106</v>
      </c>
      <c r="B10" s="162">
        <v>376827</v>
      </c>
    </row>
    <row r="11" spans="1:2">
      <c r="A11" s="161" t="s">
        <v>109</v>
      </c>
      <c r="B11" s="162">
        <v>406354</v>
      </c>
    </row>
    <row r="12" spans="1:2">
      <c r="A12" s="161" t="s">
        <v>112</v>
      </c>
      <c r="B12" s="162">
        <v>88253</v>
      </c>
    </row>
    <row r="13" spans="1:2">
      <c r="A13" s="161" t="s">
        <v>116</v>
      </c>
      <c r="B13" s="162">
        <v>223658</v>
      </c>
    </row>
    <row r="14" spans="1:2">
      <c r="A14" s="161" t="s">
        <v>118</v>
      </c>
      <c r="B14" s="162">
        <v>63634</v>
      </c>
    </row>
    <row r="15" spans="1:2">
      <c r="A15" s="161" t="s">
        <v>120</v>
      </c>
      <c r="B15" s="162">
        <v>420377</v>
      </c>
    </row>
    <row r="16" spans="1:2">
      <c r="A16" s="161" t="s">
        <v>123</v>
      </c>
      <c r="B16" s="162">
        <v>2850501</v>
      </c>
    </row>
    <row r="17" spans="1:2">
      <c r="A17" s="161" t="s">
        <v>125</v>
      </c>
      <c r="B17" s="162">
        <v>1562985</v>
      </c>
    </row>
    <row r="18" spans="1:2">
      <c r="A18" s="161" t="s">
        <v>126</v>
      </c>
      <c r="B18" s="162">
        <v>570274</v>
      </c>
    </row>
    <row r="19" spans="1:2">
      <c r="A19" s="161" t="s">
        <v>128</v>
      </c>
      <c r="B19" s="162">
        <v>424117</v>
      </c>
    </row>
    <row r="20" spans="1:2">
      <c r="A20" s="161" t="s">
        <v>130</v>
      </c>
      <c r="B20" s="162">
        <v>226853</v>
      </c>
    </row>
    <row r="21" spans="1:2">
      <c r="A21" s="161" t="s">
        <v>131</v>
      </c>
      <c r="B21" s="162">
        <v>107497</v>
      </c>
    </row>
    <row r="22" spans="1:2">
      <c r="A22" s="161" t="s">
        <v>133</v>
      </c>
      <c r="B22" s="162">
        <v>73996</v>
      </c>
    </row>
    <row r="23" spans="1:2">
      <c r="A23" s="161" t="s">
        <v>134</v>
      </c>
      <c r="B23" s="162">
        <v>149100</v>
      </c>
    </row>
    <row r="24" spans="1:2">
      <c r="A24" s="161" t="s">
        <v>135</v>
      </c>
      <c r="B24" s="162">
        <v>127675</v>
      </c>
    </row>
    <row r="25" spans="1:2">
      <c r="A25" s="161" t="s">
        <v>136</v>
      </c>
      <c r="B25" s="162">
        <v>192573</v>
      </c>
    </row>
    <row r="26" spans="1:2">
      <c r="A26" s="161" t="s">
        <v>138</v>
      </c>
      <c r="B26" s="162">
        <v>123468</v>
      </c>
    </row>
    <row r="27" spans="1:2">
      <c r="A27" s="161" t="s">
        <v>141</v>
      </c>
      <c r="B27" s="162">
        <v>220152</v>
      </c>
    </row>
    <row r="28" spans="1:2">
      <c r="A28" s="161" t="s">
        <v>142</v>
      </c>
      <c r="B28" s="162">
        <v>100563</v>
      </c>
    </row>
    <row r="29" spans="1:2">
      <c r="A29" s="161" t="s">
        <v>144</v>
      </c>
      <c r="B29" s="162">
        <v>124403</v>
      </c>
    </row>
    <row r="30" spans="1:2">
      <c r="A30" s="161" t="s">
        <v>145</v>
      </c>
      <c r="B30" s="162">
        <v>103445</v>
      </c>
    </row>
    <row r="31" spans="1:2">
      <c r="A31" s="161" t="s">
        <v>146</v>
      </c>
      <c r="B31" s="162">
        <v>186184</v>
      </c>
    </row>
    <row r="32" spans="1:2">
      <c r="A32" s="161" t="s">
        <v>147</v>
      </c>
      <c r="B32" s="162">
        <v>167330</v>
      </c>
    </row>
    <row r="33" spans="1:2">
      <c r="A33" s="161" t="s">
        <v>148</v>
      </c>
      <c r="B33" s="162">
        <v>257938</v>
      </c>
    </row>
    <row r="34" spans="1:2">
      <c r="A34" s="161" t="s">
        <v>149</v>
      </c>
      <c r="B34" s="162">
        <v>208310</v>
      </c>
    </row>
    <row r="35" spans="1:2">
      <c r="A35" s="161" t="s">
        <v>150</v>
      </c>
      <c r="B35" s="162">
        <v>147542</v>
      </c>
    </row>
    <row r="36" spans="1:2">
      <c r="A36" s="161" t="s">
        <v>152</v>
      </c>
      <c r="B36" s="162">
        <v>137647</v>
      </c>
    </row>
    <row r="37" spans="1:2">
      <c r="A37" s="161" t="s">
        <v>153</v>
      </c>
      <c r="B37" s="162">
        <v>137803</v>
      </c>
    </row>
    <row r="38" spans="1:2">
      <c r="A38" s="161" t="s">
        <v>154</v>
      </c>
      <c r="B38" s="162">
        <v>170369</v>
      </c>
    </row>
    <row r="39" spans="1:2">
      <c r="A39" s="161" t="s">
        <v>155</v>
      </c>
      <c r="B39" s="162">
        <v>127052</v>
      </c>
    </row>
    <row r="40" spans="1:2">
      <c r="A40" s="161" t="s">
        <v>156</v>
      </c>
      <c r="B40" s="162">
        <v>90435</v>
      </c>
    </row>
    <row r="41" spans="1:2">
      <c r="A41" s="161" t="s">
        <v>157</v>
      </c>
      <c r="B41" s="162">
        <v>149801</v>
      </c>
    </row>
    <row r="42" spans="1:2">
      <c r="A42" s="161" t="s">
        <v>158</v>
      </c>
      <c r="B42" s="162">
        <v>171148</v>
      </c>
    </row>
    <row r="43" spans="1:2">
      <c r="A43" s="161" t="s">
        <v>160</v>
      </c>
      <c r="B43" s="162">
        <v>83734</v>
      </c>
    </row>
    <row r="44" spans="1:2">
      <c r="A44" s="161" t="s">
        <v>161</v>
      </c>
      <c r="B44" s="162">
        <v>152060</v>
      </c>
    </row>
    <row r="45" spans="1:2">
      <c r="A45" s="161" t="s">
        <v>162</v>
      </c>
      <c r="B45" s="162">
        <v>123857</v>
      </c>
    </row>
    <row r="46" spans="1:2">
      <c r="A46" s="161" t="s">
        <v>163</v>
      </c>
      <c r="B46" s="162">
        <v>138193</v>
      </c>
    </row>
    <row r="47" spans="1:2">
      <c r="A47" s="161" t="s">
        <v>165</v>
      </c>
      <c r="B47" s="162">
        <v>154943</v>
      </c>
    </row>
    <row r="48" spans="1:2">
      <c r="A48" s="161" t="s">
        <v>166</v>
      </c>
      <c r="B48" s="162">
        <v>587336</v>
      </c>
    </row>
    <row r="49" spans="1:2">
      <c r="A49" s="161" t="s">
        <v>167</v>
      </c>
      <c r="B49" s="162">
        <v>193975</v>
      </c>
    </row>
    <row r="50" spans="1:2">
      <c r="A50" s="161" t="s">
        <v>168</v>
      </c>
      <c r="B50" s="162">
        <v>122611</v>
      </c>
    </row>
    <row r="51" spans="1:2">
      <c r="A51" s="161" t="s">
        <v>169</v>
      </c>
      <c r="B51" s="162">
        <v>163824</v>
      </c>
    </row>
    <row r="52" spans="1:2">
      <c r="A52" s="161" t="s">
        <v>170</v>
      </c>
      <c r="B52" s="162">
        <v>111937</v>
      </c>
    </row>
    <row r="53" spans="1:2">
      <c r="A53" s="161" t="s">
        <v>172</v>
      </c>
      <c r="B53" s="162">
        <v>119494</v>
      </c>
    </row>
    <row r="54" spans="1:2">
      <c r="A54" s="161" t="s">
        <v>173</v>
      </c>
      <c r="B54" s="162">
        <v>139984</v>
      </c>
    </row>
    <row r="55" spans="1:2">
      <c r="A55" s="161" t="s">
        <v>175</v>
      </c>
      <c r="B55" s="162">
        <v>237448</v>
      </c>
    </row>
    <row r="56" spans="1:2">
      <c r="A56" s="161" t="s">
        <v>176</v>
      </c>
      <c r="B56" s="162">
        <v>193897</v>
      </c>
    </row>
    <row r="57" spans="1:2">
      <c r="A57" s="161" t="s">
        <v>177</v>
      </c>
      <c r="B57" s="162">
        <v>176991</v>
      </c>
    </row>
    <row r="58" spans="1:2">
      <c r="A58" s="161" t="s">
        <v>178</v>
      </c>
      <c r="B58" s="162">
        <v>134219</v>
      </c>
    </row>
    <row r="59" spans="1:2">
      <c r="A59" s="161" t="s">
        <v>179</v>
      </c>
      <c r="B59" s="162">
        <v>129155</v>
      </c>
    </row>
    <row r="60" spans="1:2">
      <c r="A60" s="161" t="s">
        <v>93</v>
      </c>
      <c r="B60" s="162">
        <v>146217</v>
      </c>
    </row>
    <row r="61" spans="1:2">
      <c r="A61" s="161" t="s">
        <v>180</v>
      </c>
      <c r="B61" s="162">
        <v>113418</v>
      </c>
    </row>
    <row r="62" spans="1:2">
      <c r="A62" s="161" t="s">
        <v>181</v>
      </c>
      <c r="B62" s="162">
        <v>217659</v>
      </c>
    </row>
    <row r="63" spans="1:2">
      <c r="A63" s="161" t="s">
        <v>182</v>
      </c>
      <c r="B63" s="162">
        <v>229891</v>
      </c>
    </row>
    <row r="64" spans="1:2">
      <c r="A64" s="161" t="s">
        <v>183</v>
      </c>
      <c r="B64" s="162">
        <v>274221</v>
      </c>
    </row>
    <row r="65" spans="1:2">
      <c r="A65" s="161" t="s">
        <v>184</v>
      </c>
      <c r="B65" s="162">
        <v>252562</v>
      </c>
    </row>
    <row r="66" spans="1:2">
      <c r="A66" s="161" t="s">
        <v>185</v>
      </c>
      <c r="B66" s="162">
        <v>198572</v>
      </c>
    </row>
    <row r="67" spans="1:2">
      <c r="A67" s="161" t="s">
        <v>186</v>
      </c>
      <c r="B67" s="162">
        <v>157592</v>
      </c>
    </row>
    <row r="68" spans="1:2">
      <c r="A68" s="161" t="s">
        <v>187</v>
      </c>
      <c r="B68" s="162">
        <v>318083</v>
      </c>
    </row>
    <row r="69" spans="1:2">
      <c r="A69" s="161" t="s">
        <v>97</v>
      </c>
      <c r="B69" s="162">
        <v>141698</v>
      </c>
    </row>
    <row r="70" spans="1:2">
      <c r="A70" s="161" t="s">
        <v>188</v>
      </c>
      <c r="B70" s="162">
        <v>115989</v>
      </c>
    </row>
    <row r="71" spans="1:2">
      <c r="A71" s="161" t="s">
        <v>189</v>
      </c>
      <c r="B71" s="162">
        <v>280454</v>
      </c>
    </row>
    <row r="72" spans="1:2">
      <c r="A72" s="161" t="s">
        <v>190</v>
      </c>
      <c r="B72" s="162">
        <v>142711</v>
      </c>
    </row>
    <row r="73" spans="1:2">
      <c r="A73" s="161" t="s">
        <v>191</v>
      </c>
      <c r="B73" s="162">
        <v>83423</v>
      </c>
    </row>
    <row r="74" spans="1:2">
      <c r="A74" s="161" t="s">
        <v>192</v>
      </c>
      <c r="B74" s="162">
        <v>217426</v>
      </c>
    </row>
    <row r="75" spans="1:2">
      <c r="A75" s="161" t="s">
        <v>193</v>
      </c>
      <c r="B75" s="162">
        <v>141465</v>
      </c>
    </row>
    <row r="76" spans="1:2">
      <c r="A76" s="161" t="s">
        <v>195</v>
      </c>
      <c r="B76" s="162">
        <v>432687</v>
      </c>
    </row>
    <row r="77" spans="1:2">
      <c r="A77" s="161" t="s">
        <v>196</v>
      </c>
      <c r="B77" s="162">
        <v>113418</v>
      </c>
    </row>
    <row r="78" spans="1:2">
      <c r="A78" s="161" t="s">
        <v>197</v>
      </c>
      <c r="B78" s="162">
        <v>154553</v>
      </c>
    </row>
    <row r="79" spans="1:2">
      <c r="A79" s="161" t="s">
        <v>198</v>
      </c>
      <c r="B79" s="162">
        <v>138193</v>
      </c>
    </row>
    <row r="80" spans="1:2">
      <c r="A80" s="161" t="s">
        <v>199</v>
      </c>
      <c r="B80" s="162">
        <v>100641</v>
      </c>
    </row>
    <row r="81" spans="1:2">
      <c r="A81" s="161" t="s">
        <v>200</v>
      </c>
      <c r="B81" s="162">
        <v>125493</v>
      </c>
    </row>
    <row r="82" spans="1:2">
      <c r="A82" s="161" t="s">
        <v>201</v>
      </c>
      <c r="B82" s="162">
        <v>181899</v>
      </c>
    </row>
    <row r="83" spans="1:2">
      <c r="A83" s="161" t="s">
        <v>202</v>
      </c>
      <c r="B83" s="162">
        <v>185016</v>
      </c>
    </row>
    <row r="84" spans="1:2">
      <c r="A84" s="161" t="s">
        <v>203</v>
      </c>
      <c r="B84" s="162">
        <v>406821</v>
      </c>
    </row>
    <row r="85" spans="1:2">
      <c r="A85" s="161" t="s">
        <v>204</v>
      </c>
      <c r="B85" s="162">
        <v>79761</v>
      </c>
    </row>
    <row r="86" spans="1:2">
      <c r="A86" s="161" t="s">
        <v>205</v>
      </c>
      <c r="B86" s="162">
        <v>222957</v>
      </c>
    </row>
    <row r="87" spans="1:2">
      <c r="A87" s="161" t="s">
        <v>206</v>
      </c>
      <c r="B87" s="162">
        <v>124169</v>
      </c>
    </row>
    <row r="88" spans="1:2">
      <c r="A88" s="161" t="s">
        <v>207</v>
      </c>
      <c r="B88" s="162">
        <v>160396</v>
      </c>
    </row>
    <row r="89" spans="1:2">
      <c r="A89" s="161" t="s">
        <v>208</v>
      </c>
      <c r="B89" s="162">
        <v>640625</v>
      </c>
    </row>
    <row r="90" spans="1:2">
      <c r="A90" s="161" t="s">
        <v>209</v>
      </c>
      <c r="B90" s="162">
        <v>121131</v>
      </c>
    </row>
    <row r="91" spans="1:2">
      <c r="A91" s="161" t="s">
        <v>211</v>
      </c>
      <c r="B91" s="162">
        <v>402692</v>
      </c>
    </row>
    <row r="92" spans="1:2">
      <c r="A92" s="161" t="s">
        <v>212</v>
      </c>
      <c r="B92" s="162">
        <v>112093</v>
      </c>
    </row>
    <row r="93" spans="1:2">
      <c r="A93" s="161" t="s">
        <v>213</v>
      </c>
      <c r="B93" s="162">
        <v>465175</v>
      </c>
    </row>
    <row r="94" spans="1:2">
      <c r="A94" s="161" t="s">
        <v>214</v>
      </c>
      <c r="B94" s="162">
        <v>171927</v>
      </c>
    </row>
    <row r="95" spans="1:2">
      <c r="A95" s="161" t="s">
        <v>215</v>
      </c>
      <c r="B95" s="162">
        <v>133985</v>
      </c>
    </row>
    <row r="96" spans="1:2">
      <c r="A96" s="161" t="s">
        <v>216</v>
      </c>
      <c r="B96" s="162">
        <v>166473</v>
      </c>
    </row>
    <row r="97" spans="1:2">
      <c r="A97" s="161" t="s">
        <v>217</v>
      </c>
      <c r="B97" s="162">
        <v>124325</v>
      </c>
    </row>
    <row r="98" spans="1:2">
      <c r="A98" s="161" t="s">
        <v>218</v>
      </c>
      <c r="B98" s="162">
        <v>189924</v>
      </c>
    </row>
    <row r="99" spans="1:2">
      <c r="A99" s="161" t="s">
        <v>219</v>
      </c>
      <c r="B99" s="162">
        <v>144114</v>
      </c>
    </row>
    <row r="100" spans="1:2">
      <c r="A100" s="161" t="s">
        <v>220</v>
      </c>
      <c r="B100" s="162">
        <v>110769</v>
      </c>
    </row>
    <row r="101" spans="1:2">
      <c r="A101" s="161" t="s">
        <v>221</v>
      </c>
      <c r="B101" s="162">
        <v>131960</v>
      </c>
    </row>
    <row r="102" spans="1:2">
      <c r="A102" s="161" t="s">
        <v>222</v>
      </c>
      <c r="B102" s="162">
        <v>209323</v>
      </c>
    </row>
    <row r="103" spans="1:2">
      <c r="A103" s="161" t="s">
        <v>223</v>
      </c>
      <c r="B103" s="162">
        <v>160630</v>
      </c>
    </row>
    <row r="104" spans="1:2">
      <c r="A104" s="161" t="s">
        <v>224</v>
      </c>
      <c r="B104" s="162">
        <v>134141</v>
      </c>
    </row>
    <row r="105" spans="1:2">
      <c r="A105" s="161" t="s">
        <v>225</v>
      </c>
      <c r="B105" s="162">
        <v>290738</v>
      </c>
    </row>
    <row r="106" spans="1:2">
      <c r="A106" s="161" t="s">
        <v>226</v>
      </c>
      <c r="B106" s="162">
        <v>126117</v>
      </c>
    </row>
    <row r="107" spans="1:2">
      <c r="A107" s="161" t="s">
        <v>228</v>
      </c>
      <c r="B107" s="162">
        <v>293075</v>
      </c>
    </row>
    <row r="108" spans="1:2">
      <c r="A108" s="161" t="s">
        <v>102</v>
      </c>
      <c r="B108" s="162">
        <v>581025</v>
      </c>
    </row>
    <row r="109" spans="1:2">
      <c r="A109" s="161" t="s">
        <v>229</v>
      </c>
      <c r="B109" s="162">
        <v>112716</v>
      </c>
    </row>
    <row r="110" spans="1:2">
      <c r="A110" s="161" t="s">
        <v>230</v>
      </c>
      <c r="B110" s="162">
        <v>129856</v>
      </c>
    </row>
    <row r="111" spans="1:2">
      <c r="A111" s="161" t="s">
        <v>231</v>
      </c>
      <c r="B111" s="162">
        <v>605410</v>
      </c>
    </row>
    <row r="112" spans="1:2">
      <c r="A112" s="161" t="s">
        <v>232</v>
      </c>
      <c r="B112" s="162">
        <v>465409</v>
      </c>
    </row>
    <row r="113" spans="1:2">
      <c r="A113" s="161" t="s">
        <v>233</v>
      </c>
      <c r="B113" s="162">
        <v>152917</v>
      </c>
    </row>
    <row r="114" spans="1:2">
      <c r="A114" s="161" t="s">
        <v>101</v>
      </c>
      <c r="B114" s="162">
        <v>240720</v>
      </c>
    </row>
    <row r="115" spans="1:2">
      <c r="A115" s="161" t="s">
        <v>234</v>
      </c>
      <c r="B115" s="162">
        <v>164915</v>
      </c>
    </row>
    <row r="116" spans="1:2">
      <c r="A116" s="161" t="s">
        <v>235</v>
      </c>
      <c r="B116" s="162">
        <v>106250</v>
      </c>
    </row>
    <row r="117" spans="1:2">
      <c r="A117" s="161" t="s">
        <v>236</v>
      </c>
      <c r="B117" s="162">
        <v>100173</v>
      </c>
    </row>
    <row r="118" spans="1:2">
      <c r="A118" s="161" t="s">
        <v>237</v>
      </c>
      <c r="B118" s="162">
        <v>94720</v>
      </c>
    </row>
    <row r="119" spans="1:2">
      <c r="A119" s="161" t="s">
        <v>238</v>
      </c>
      <c r="B119" s="162">
        <v>164604</v>
      </c>
    </row>
    <row r="120" spans="1:2">
      <c r="A120" s="161" t="s">
        <v>239</v>
      </c>
      <c r="B120" s="162">
        <v>166006</v>
      </c>
    </row>
    <row r="121" spans="1:2">
      <c r="A121" s="161" t="s">
        <v>240</v>
      </c>
      <c r="B121" s="162">
        <v>115443</v>
      </c>
    </row>
    <row r="122" spans="1:2">
      <c r="A122" s="161" t="s">
        <v>241</v>
      </c>
      <c r="B122" s="162">
        <v>204259</v>
      </c>
    </row>
    <row r="123" spans="1:2">
      <c r="A123" s="161" t="s">
        <v>242</v>
      </c>
      <c r="B123" s="162">
        <v>336704</v>
      </c>
    </row>
    <row r="124" spans="1:2">
      <c r="A124" s="161" t="s">
        <v>243</v>
      </c>
      <c r="B124" s="162">
        <v>111470</v>
      </c>
    </row>
    <row r="125" spans="1:2">
      <c r="A125" s="161" t="s">
        <v>244</v>
      </c>
      <c r="B125" s="162">
        <v>146685</v>
      </c>
    </row>
    <row r="126" spans="1:2">
      <c r="A126" s="161" t="s">
        <v>245</v>
      </c>
      <c r="B126" s="162">
        <v>177692</v>
      </c>
    </row>
    <row r="127" spans="1:2">
      <c r="A127" s="161" t="s">
        <v>246</v>
      </c>
      <c r="B127" s="162">
        <v>265106</v>
      </c>
    </row>
    <row r="128" spans="1:2">
      <c r="A128" s="161" t="s">
        <v>247</v>
      </c>
      <c r="B128" s="162">
        <v>129778</v>
      </c>
    </row>
    <row r="129" spans="1:2">
      <c r="A129" s="161" t="s">
        <v>248</v>
      </c>
      <c r="B129" s="162">
        <v>311383</v>
      </c>
    </row>
    <row r="130" spans="1:2">
      <c r="A130" s="161" t="s">
        <v>249</v>
      </c>
      <c r="B130" s="162">
        <v>239552</v>
      </c>
    </row>
    <row r="131" spans="1:2">
      <c r="A131" s="161" t="s">
        <v>250</v>
      </c>
      <c r="B131" s="162">
        <v>105860</v>
      </c>
    </row>
    <row r="132" spans="1:2">
      <c r="A132" s="161" t="s">
        <v>251</v>
      </c>
      <c r="B132" s="162">
        <v>198494</v>
      </c>
    </row>
    <row r="133" spans="1:2">
      <c r="A133" s="161" t="s">
        <v>252</v>
      </c>
      <c r="B133" s="162">
        <v>126117</v>
      </c>
    </row>
    <row r="134" spans="1:2">
      <c r="A134" s="161" t="s">
        <v>253</v>
      </c>
      <c r="B134" s="162">
        <v>106795</v>
      </c>
    </row>
    <row r="135" spans="1:2">
      <c r="A135" s="161" t="s">
        <v>254</v>
      </c>
      <c r="B135" s="162">
        <v>370360</v>
      </c>
    </row>
    <row r="136" spans="1:2">
      <c r="A136" s="161" t="s">
        <v>255</v>
      </c>
      <c r="B136" s="162">
        <v>361868</v>
      </c>
    </row>
    <row r="137" spans="1:2">
      <c r="A137" s="161" t="s">
        <v>256</v>
      </c>
      <c r="B137" s="162">
        <v>173875</v>
      </c>
    </row>
    <row r="138" spans="1:2">
      <c r="A138" s="161" t="s">
        <v>257</v>
      </c>
      <c r="B138" s="162">
        <v>212985</v>
      </c>
    </row>
    <row r="139" spans="1:2">
      <c r="A139" s="161" t="s">
        <v>258</v>
      </c>
      <c r="B139" s="162">
        <v>223347</v>
      </c>
    </row>
    <row r="140" spans="1:2">
      <c r="A140" s="161" t="s">
        <v>259</v>
      </c>
      <c r="B140" s="162">
        <v>258561</v>
      </c>
    </row>
    <row r="141" spans="1:2">
      <c r="A141" s="161" t="s">
        <v>260</v>
      </c>
      <c r="B141" s="162">
        <v>206986</v>
      </c>
    </row>
    <row r="142" spans="1:2">
      <c r="A142" s="161" t="s">
        <v>261</v>
      </c>
      <c r="B142" s="162">
        <v>154787</v>
      </c>
    </row>
    <row r="143" spans="1:2">
      <c r="A143" s="161" t="s">
        <v>262</v>
      </c>
      <c r="B143" s="162">
        <v>194365</v>
      </c>
    </row>
    <row r="144" spans="1:2">
      <c r="A144" s="161" t="s">
        <v>263</v>
      </c>
      <c r="B144" s="162">
        <v>166006</v>
      </c>
    </row>
    <row r="145" spans="1:2">
      <c r="A145" s="161" t="s">
        <v>264</v>
      </c>
      <c r="B145" s="162">
        <v>124636</v>
      </c>
    </row>
    <row r="146" spans="1:2">
      <c r="A146" s="161" t="s">
        <v>265</v>
      </c>
      <c r="B146" s="162">
        <v>135544</v>
      </c>
    </row>
    <row r="147" spans="1:2">
      <c r="A147" s="161" t="s">
        <v>105</v>
      </c>
      <c r="B147" s="162">
        <v>199507</v>
      </c>
    </row>
    <row r="148" spans="1:2">
      <c r="A148" s="161" t="s">
        <v>266</v>
      </c>
      <c r="B148" s="162">
        <v>93551</v>
      </c>
    </row>
    <row r="149" spans="1:2">
      <c r="A149" s="161" t="s">
        <v>267</v>
      </c>
      <c r="B149" s="162">
        <v>236357</v>
      </c>
    </row>
    <row r="150" spans="1:2">
      <c r="A150" s="161" t="s">
        <v>268</v>
      </c>
      <c r="B150" s="162">
        <v>217581</v>
      </c>
    </row>
    <row r="151" spans="1:2">
      <c r="A151" s="161" t="s">
        <v>269</v>
      </c>
      <c r="B151" s="162">
        <v>128454</v>
      </c>
    </row>
    <row r="152" spans="1:2">
      <c r="A152" s="161" t="s">
        <v>270</v>
      </c>
      <c r="B152" s="162">
        <v>139984</v>
      </c>
    </row>
    <row r="153" spans="1:2">
      <c r="A153" s="161" t="s">
        <v>271</v>
      </c>
      <c r="B153" s="162">
        <v>239318</v>
      </c>
    </row>
    <row r="154" spans="1:2">
      <c r="A154" s="161" t="s">
        <v>272</v>
      </c>
      <c r="B154" s="162">
        <v>128999</v>
      </c>
    </row>
    <row r="155" spans="1:2">
      <c r="A155" s="161" t="s">
        <v>273</v>
      </c>
      <c r="B155" s="162">
        <v>205428</v>
      </c>
    </row>
    <row r="156" spans="1:2">
      <c r="A156" s="161" t="s">
        <v>274</v>
      </c>
      <c r="B156" s="162">
        <v>89889</v>
      </c>
    </row>
    <row r="157" spans="1:2">
      <c r="A157" s="161" t="s">
        <v>275</v>
      </c>
      <c r="B157" s="162">
        <v>364050</v>
      </c>
    </row>
    <row r="158" spans="1:2">
      <c r="A158" s="161" t="s">
        <v>276</v>
      </c>
      <c r="B158" s="162">
        <v>173875</v>
      </c>
    </row>
    <row r="159" spans="1:2">
      <c r="A159" s="161" t="s">
        <v>277</v>
      </c>
      <c r="B159" s="162">
        <v>100952</v>
      </c>
    </row>
    <row r="160" spans="1:2">
      <c r="A160" s="161" t="s">
        <v>278</v>
      </c>
      <c r="B160" s="162">
        <v>426376</v>
      </c>
    </row>
    <row r="161" spans="1:2">
      <c r="A161" s="161" t="s">
        <v>279</v>
      </c>
      <c r="B161" s="162">
        <v>380021</v>
      </c>
    </row>
    <row r="162" spans="1:2">
      <c r="A162" s="161" t="s">
        <v>280</v>
      </c>
      <c r="B162" s="162">
        <v>149411</v>
      </c>
    </row>
    <row r="163" spans="1:2">
      <c r="A163" s="161" t="s">
        <v>281</v>
      </c>
      <c r="B163" s="162">
        <v>339041</v>
      </c>
    </row>
    <row r="164" spans="1:2">
      <c r="A164" s="161" t="s">
        <v>282</v>
      </c>
      <c r="B164" s="162">
        <v>246875</v>
      </c>
    </row>
    <row r="165" spans="1:2">
      <c r="A165" s="161" t="s">
        <v>283</v>
      </c>
      <c r="B165" s="162">
        <v>206596</v>
      </c>
    </row>
    <row r="166" spans="1:2">
      <c r="A166" s="161" t="s">
        <v>284</v>
      </c>
      <c r="B166" s="162">
        <v>162967</v>
      </c>
    </row>
    <row r="167" spans="1:2">
      <c r="A167" s="161" t="s">
        <v>285</v>
      </c>
      <c r="B167" s="162">
        <v>199507</v>
      </c>
    </row>
    <row r="168" spans="1:2">
      <c r="A168" s="161" t="s">
        <v>286</v>
      </c>
      <c r="B168" s="162">
        <v>124403</v>
      </c>
    </row>
    <row r="169" spans="1:2">
      <c r="A169" s="161" t="s">
        <v>287</v>
      </c>
      <c r="B169" s="162">
        <v>176290</v>
      </c>
    </row>
    <row r="170" spans="1:2">
      <c r="A170" s="161" t="s">
        <v>288</v>
      </c>
      <c r="B170" s="162">
        <v>131259</v>
      </c>
    </row>
    <row r="171" spans="1:2">
      <c r="A171" s="161" t="s">
        <v>289</v>
      </c>
      <c r="B171" s="162">
        <v>97992</v>
      </c>
    </row>
    <row r="172" spans="1:2">
      <c r="A172" s="161" t="s">
        <v>290</v>
      </c>
      <c r="B172" s="162">
        <v>129077</v>
      </c>
    </row>
    <row r="173" spans="1:2">
      <c r="A173" s="161" t="s">
        <v>291</v>
      </c>
      <c r="B173" s="162">
        <v>131882</v>
      </c>
    </row>
    <row r="174" spans="1:2">
      <c r="A174" s="161" t="s">
        <v>292</v>
      </c>
      <c r="B174" s="162">
        <v>157903</v>
      </c>
    </row>
    <row r="175" spans="1:2">
      <c r="A175" s="161" t="s">
        <v>293</v>
      </c>
      <c r="B175" s="162">
        <v>232774</v>
      </c>
    </row>
    <row r="176" spans="1:2">
      <c r="A176" s="161" t="s">
        <v>294</v>
      </c>
      <c r="B176" s="162">
        <v>139205</v>
      </c>
    </row>
    <row r="177" spans="1:2">
      <c r="A177" s="161" t="s">
        <v>295</v>
      </c>
      <c r="B177" s="162">
        <v>349169</v>
      </c>
    </row>
    <row r="178" spans="1:2">
      <c r="A178" s="161" t="s">
        <v>296</v>
      </c>
      <c r="B178" s="162">
        <v>189924</v>
      </c>
    </row>
    <row r="179" spans="1:2">
      <c r="A179" s="161" t="s">
        <v>297</v>
      </c>
      <c r="B179" s="162">
        <v>139050</v>
      </c>
    </row>
    <row r="180" spans="1:2">
      <c r="A180" s="161" t="s">
        <v>298</v>
      </c>
      <c r="B180" s="162">
        <v>321044</v>
      </c>
    </row>
    <row r="181" spans="1:2">
      <c r="A181" s="161" t="s">
        <v>299</v>
      </c>
      <c r="B181" s="162">
        <v>138348</v>
      </c>
    </row>
    <row r="182" spans="1:2">
      <c r="A182" s="161" t="s">
        <v>300</v>
      </c>
      <c r="B182" s="162">
        <v>219919</v>
      </c>
    </row>
    <row r="183" spans="1:2">
      <c r="A183" s="161" t="s">
        <v>301</v>
      </c>
      <c r="B183" s="162">
        <v>102666</v>
      </c>
    </row>
    <row r="184" spans="1:2">
      <c r="A184" s="161" t="s">
        <v>302</v>
      </c>
      <c r="B184" s="162">
        <v>164993</v>
      </c>
    </row>
    <row r="185" spans="1:2">
      <c r="A185" s="161" t="s">
        <v>303</v>
      </c>
      <c r="B185" s="162">
        <v>259652</v>
      </c>
    </row>
    <row r="186" spans="1:2">
      <c r="A186" s="161" t="s">
        <v>304</v>
      </c>
      <c r="B186" s="162">
        <v>181821</v>
      </c>
    </row>
    <row r="187" spans="1:2">
      <c r="A187" s="161" t="s">
        <v>305</v>
      </c>
      <c r="B187" s="162">
        <v>192183</v>
      </c>
    </row>
    <row r="188" spans="1:2">
      <c r="A188" s="161" t="s">
        <v>306</v>
      </c>
      <c r="B188" s="162">
        <v>172862</v>
      </c>
    </row>
    <row r="189" spans="1:2">
      <c r="A189" s="161" t="s">
        <v>307</v>
      </c>
      <c r="B189" s="162">
        <v>99939</v>
      </c>
    </row>
    <row r="190" spans="1:2">
      <c r="A190" s="161" t="s">
        <v>308</v>
      </c>
      <c r="B190" s="162">
        <v>83501</v>
      </c>
    </row>
    <row r="191" spans="1:2">
      <c r="A191" s="161" t="s">
        <v>309</v>
      </c>
      <c r="B191" s="162">
        <v>114275</v>
      </c>
    </row>
    <row r="192" spans="1:2">
      <c r="A192" s="161" t="s">
        <v>310</v>
      </c>
      <c r="B192" s="162">
        <v>108743</v>
      </c>
    </row>
    <row r="193" spans="1:2">
      <c r="A193" s="161" t="s">
        <v>311</v>
      </c>
      <c r="B193" s="162">
        <v>259107</v>
      </c>
    </row>
    <row r="194" spans="1:2">
      <c r="A194" s="161" t="s">
        <v>312</v>
      </c>
      <c r="B194" s="162">
        <v>145983</v>
      </c>
    </row>
    <row r="195" spans="1:2">
      <c r="A195" s="161" t="s">
        <v>313</v>
      </c>
      <c r="B195" s="162">
        <v>176991</v>
      </c>
    </row>
    <row r="196" spans="1:2">
      <c r="A196" s="161" t="s">
        <v>314</v>
      </c>
      <c r="B196" s="162">
        <v>464162</v>
      </c>
    </row>
    <row r="197" spans="1:2">
      <c r="A197" s="161" t="s">
        <v>315</v>
      </c>
      <c r="B197" s="162">
        <v>318239</v>
      </c>
    </row>
    <row r="198" spans="1:2">
      <c r="A198" s="161" t="s">
        <v>316</v>
      </c>
      <c r="B198" s="162">
        <v>221087</v>
      </c>
    </row>
    <row r="199" spans="1:2">
      <c r="A199" s="161" t="s">
        <v>317</v>
      </c>
      <c r="B199" s="162">
        <v>89967</v>
      </c>
    </row>
    <row r="200" spans="1:2">
      <c r="A200" s="161" t="s">
        <v>318</v>
      </c>
      <c r="B200" s="162">
        <v>178082</v>
      </c>
    </row>
    <row r="201" spans="1:2">
      <c r="A201" s="161" t="s">
        <v>319</v>
      </c>
      <c r="B201" s="162">
        <v>188755</v>
      </c>
    </row>
    <row r="202" spans="1:2">
      <c r="A202" s="161" t="s">
        <v>320</v>
      </c>
      <c r="B202" s="162">
        <v>195455</v>
      </c>
    </row>
    <row r="203" spans="1:2">
      <c r="A203" s="161" t="s">
        <v>321</v>
      </c>
      <c r="B203" s="162">
        <v>141387</v>
      </c>
    </row>
    <row r="204" spans="1:2">
      <c r="A204" s="161" t="s">
        <v>322</v>
      </c>
      <c r="B204" s="162">
        <v>132349</v>
      </c>
    </row>
    <row r="205" spans="1:2">
      <c r="A205" s="161" t="s">
        <v>323</v>
      </c>
      <c r="B205" s="162">
        <v>133985</v>
      </c>
    </row>
    <row r="206" spans="1:2">
      <c r="A206" s="161" t="s">
        <v>324</v>
      </c>
      <c r="B206" s="162">
        <v>121520</v>
      </c>
    </row>
    <row r="207" spans="1:2">
      <c r="A207" s="161" t="s">
        <v>325</v>
      </c>
      <c r="B207" s="162">
        <v>169668</v>
      </c>
    </row>
    <row r="208" spans="1:2">
      <c r="A208" s="161" t="s">
        <v>326</v>
      </c>
      <c r="B208" s="162">
        <v>192105</v>
      </c>
    </row>
    <row r="209" spans="1:2">
      <c r="A209" s="161" t="s">
        <v>327</v>
      </c>
      <c r="B209" s="162">
        <v>120741</v>
      </c>
    </row>
    <row r="210" spans="1:2">
      <c r="A210" s="161" t="s">
        <v>328</v>
      </c>
      <c r="B210" s="162">
        <v>157981</v>
      </c>
    </row>
    <row r="211" spans="1:2">
      <c r="A211" s="161" t="s">
        <v>108</v>
      </c>
      <c r="B211" s="162">
        <v>112639</v>
      </c>
    </row>
    <row r="212" spans="1:2">
      <c r="A212" s="161" t="s">
        <v>111</v>
      </c>
      <c r="B212" s="162">
        <v>109756</v>
      </c>
    </row>
    <row r="213" spans="1:2">
      <c r="A213" s="161" t="s">
        <v>329</v>
      </c>
      <c r="B213" s="162">
        <v>222100</v>
      </c>
    </row>
    <row r="214" spans="1:2">
      <c r="A214" s="161" t="s">
        <v>330</v>
      </c>
      <c r="B214" s="162">
        <v>167019</v>
      </c>
    </row>
    <row r="215" spans="1:2">
      <c r="A215" s="161" t="s">
        <v>331</v>
      </c>
      <c r="B215" s="162">
        <v>144036</v>
      </c>
    </row>
    <row r="216" spans="1:2">
      <c r="A216" s="161" t="s">
        <v>332</v>
      </c>
      <c r="B216" s="162">
        <v>79917</v>
      </c>
    </row>
    <row r="217" spans="1:2">
      <c r="A217" s="161" t="s">
        <v>333</v>
      </c>
      <c r="B217" s="162">
        <v>89811</v>
      </c>
    </row>
    <row r="218" spans="1:2">
      <c r="A218" s="161" t="s">
        <v>334</v>
      </c>
      <c r="B218" s="162">
        <v>157202</v>
      </c>
    </row>
    <row r="219" spans="1:2">
      <c r="A219" s="161" t="s">
        <v>335</v>
      </c>
      <c r="B219" s="162">
        <v>335535</v>
      </c>
    </row>
    <row r="220" spans="1:2">
      <c r="A220" s="161" t="s">
        <v>336</v>
      </c>
      <c r="B220" s="162">
        <v>200597</v>
      </c>
    </row>
    <row r="221" spans="1:2">
      <c r="A221" s="161" t="s">
        <v>337</v>
      </c>
      <c r="B221" s="162">
        <v>90902</v>
      </c>
    </row>
    <row r="222" spans="1:2">
      <c r="A222" s="161" t="s">
        <v>338</v>
      </c>
      <c r="B222" s="162">
        <v>85526</v>
      </c>
    </row>
    <row r="223" spans="1:2">
      <c r="A223" s="161" t="s">
        <v>339</v>
      </c>
      <c r="B223" s="162">
        <v>177926</v>
      </c>
    </row>
    <row r="224" spans="1:2">
      <c r="A224" s="161" t="s">
        <v>340</v>
      </c>
      <c r="B224" s="162">
        <v>152606</v>
      </c>
    </row>
    <row r="225" spans="1:2">
      <c r="A225" s="161" t="s">
        <v>341</v>
      </c>
      <c r="B225" s="162">
        <v>205739</v>
      </c>
    </row>
    <row r="226" spans="1:2">
      <c r="A226" s="161" t="s">
        <v>342</v>
      </c>
      <c r="B226" s="162">
        <v>95966</v>
      </c>
    </row>
    <row r="227" spans="1:2">
      <c r="A227" s="161" t="s">
        <v>343</v>
      </c>
      <c r="B227" s="162">
        <v>51437</v>
      </c>
    </row>
    <row r="228" spans="1:2">
      <c r="A228" s="161" t="s">
        <v>344</v>
      </c>
      <c r="B228" s="162">
        <v>307566</v>
      </c>
    </row>
    <row r="229" spans="1:2">
      <c r="A229" s="161" t="s">
        <v>345</v>
      </c>
      <c r="B229" s="162">
        <v>120741</v>
      </c>
    </row>
    <row r="230" spans="1:2">
      <c r="A230" s="161" t="s">
        <v>115</v>
      </c>
      <c r="B230" s="162">
        <v>169823</v>
      </c>
    </row>
    <row r="231" spans="1:2">
      <c r="A231" s="161" t="s">
        <v>346</v>
      </c>
      <c r="B231" s="162">
        <v>123624</v>
      </c>
    </row>
    <row r="232" spans="1:2">
      <c r="A232" s="161" t="s">
        <v>347</v>
      </c>
      <c r="B232" s="162">
        <v>181588</v>
      </c>
    </row>
    <row r="233" spans="1:2">
      <c r="A233" s="161" t="s">
        <v>348</v>
      </c>
      <c r="B233" s="162">
        <v>62387</v>
      </c>
    </row>
    <row r="234" spans="1:2">
      <c r="A234" s="161" t="s">
        <v>349</v>
      </c>
      <c r="B234" s="162">
        <v>97992</v>
      </c>
    </row>
    <row r="235" spans="1:2">
      <c r="A235" s="161" t="s">
        <v>350</v>
      </c>
      <c r="B235" s="162">
        <v>215400</v>
      </c>
    </row>
    <row r="236" spans="1:2">
      <c r="A236" s="161" t="s">
        <v>351</v>
      </c>
      <c r="B236" s="162">
        <v>108198</v>
      </c>
    </row>
    <row r="237" spans="1:2">
      <c r="A237" s="161" t="s">
        <v>352</v>
      </c>
      <c r="B237" s="162">
        <v>193430</v>
      </c>
    </row>
    <row r="238" spans="1:2">
      <c r="A238" s="161" t="s">
        <v>353</v>
      </c>
      <c r="B238" s="162">
        <v>160241</v>
      </c>
    </row>
    <row r="239" spans="1:2">
      <c r="A239" s="161" t="s">
        <v>354</v>
      </c>
      <c r="B239" s="162">
        <v>201844</v>
      </c>
    </row>
    <row r="240" spans="1:2">
      <c r="A240" s="161" t="s">
        <v>355</v>
      </c>
      <c r="B240" s="162">
        <v>144036</v>
      </c>
    </row>
    <row r="241" spans="1:2">
      <c r="A241" s="161" t="s">
        <v>356</v>
      </c>
      <c r="B241" s="162">
        <v>225606</v>
      </c>
    </row>
    <row r="242" spans="1:2">
      <c r="A242" s="161" t="s">
        <v>357</v>
      </c>
      <c r="B242" s="162">
        <v>306008</v>
      </c>
    </row>
    <row r="243" spans="1:2">
      <c r="A243" s="161" t="s">
        <v>358</v>
      </c>
      <c r="B243" s="162">
        <v>1290928</v>
      </c>
    </row>
    <row r="244" spans="1:2">
      <c r="A244" s="161" t="s">
        <v>359</v>
      </c>
      <c r="B244" s="162">
        <v>56700</v>
      </c>
    </row>
    <row r="245" spans="1:2">
      <c r="A245" s="161" t="s">
        <v>360</v>
      </c>
      <c r="B245" s="162">
        <v>130635</v>
      </c>
    </row>
    <row r="246" spans="1:2">
      <c r="A246" s="161" t="s">
        <v>361</v>
      </c>
      <c r="B246" s="162">
        <v>213374</v>
      </c>
    </row>
    <row r="247" spans="1:2">
      <c r="A247" s="161" t="s">
        <v>362</v>
      </c>
      <c r="B247" s="162">
        <v>82332</v>
      </c>
    </row>
    <row r="248" spans="1:2">
      <c r="A248" s="161" t="s">
        <v>363</v>
      </c>
      <c r="B248" s="162">
        <v>257003</v>
      </c>
    </row>
    <row r="249" spans="1:2">
      <c r="A249" s="161" t="s">
        <v>364</v>
      </c>
      <c r="B249" s="162">
        <v>54363</v>
      </c>
    </row>
    <row r="250" spans="1:2">
      <c r="A250" s="161" t="s">
        <v>365</v>
      </c>
      <c r="B250" s="162">
        <v>185639</v>
      </c>
    </row>
    <row r="251" spans="1:2">
      <c r="A251" s="161" t="s">
        <v>366</v>
      </c>
      <c r="B251" s="162">
        <v>1285630</v>
      </c>
    </row>
    <row r="252" spans="1:2">
      <c r="A252" s="161" t="s">
        <v>367</v>
      </c>
      <c r="B252" s="162">
        <v>452943</v>
      </c>
    </row>
    <row r="253" spans="1:2">
      <c r="A253" s="161" t="s">
        <v>368</v>
      </c>
      <c r="B253" s="162">
        <v>94486</v>
      </c>
    </row>
    <row r="254" spans="1:2">
      <c r="A254" s="161" t="s">
        <v>369</v>
      </c>
      <c r="B254" s="162">
        <v>157825</v>
      </c>
    </row>
    <row r="255" spans="1:2">
      <c r="A255" s="161" t="s">
        <v>370</v>
      </c>
      <c r="B255" s="162">
        <v>394979</v>
      </c>
    </row>
    <row r="256" spans="1:2">
      <c r="A256" s="161" t="s">
        <v>371</v>
      </c>
      <c r="B256" s="162">
        <v>120897</v>
      </c>
    </row>
    <row r="257" spans="1:2">
      <c r="A257" s="161" t="s">
        <v>372</v>
      </c>
      <c r="B257" s="162">
        <v>166473</v>
      </c>
    </row>
    <row r="258" spans="1:2">
      <c r="A258" s="161" t="s">
        <v>373</v>
      </c>
      <c r="B258" s="162">
        <v>226151</v>
      </c>
    </row>
    <row r="259" spans="1:2">
      <c r="A259" s="161" t="s">
        <v>374</v>
      </c>
      <c r="B259" s="162">
        <v>215867</v>
      </c>
    </row>
    <row r="260" spans="1:2">
      <c r="A260" s="161" t="s">
        <v>375</v>
      </c>
      <c r="B260" s="162">
        <v>115599</v>
      </c>
    </row>
    <row r="261" spans="1:2">
      <c r="A261" s="161" t="s">
        <v>376</v>
      </c>
      <c r="B261" s="162">
        <v>113262</v>
      </c>
    </row>
    <row r="262" spans="1:2">
      <c r="A262" s="161" t="s">
        <v>377</v>
      </c>
      <c r="B262" s="162">
        <v>163123</v>
      </c>
    </row>
    <row r="263" spans="1:2">
      <c r="A263" s="161" t="s">
        <v>117</v>
      </c>
      <c r="B263" s="162">
        <v>100017</v>
      </c>
    </row>
    <row r="264" spans="1:2">
      <c r="A264" s="161" t="s">
        <v>378</v>
      </c>
      <c r="B264" s="162">
        <v>120274</v>
      </c>
    </row>
    <row r="265" spans="1:2">
      <c r="A265" s="161" t="s">
        <v>379</v>
      </c>
      <c r="B265" s="162">
        <v>139595</v>
      </c>
    </row>
    <row r="266" spans="1:2">
      <c r="A266" s="161" t="s">
        <v>119</v>
      </c>
      <c r="B266" s="162">
        <v>190625</v>
      </c>
    </row>
    <row r="267" spans="1:2">
      <c r="A267" s="161" t="s">
        <v>380</v>
      </c>
      <c r="B267" s="162">
        <v>166084</v>
      </c>
    </row>
    <row r="268" spans="1:2">
      <c r="A268" s="161" t="s">
        <v>381</v>
      </c>
      <c r="B268" s="162">
        <v>292140</v>
      </c>
    </row>
    <row r="269" spans="1:2">
      <c r="A269" s="161" t="s">
        <v>382</v>
      </c>
      <c r="B269" s="162">
        <v>361011</v>
      </c>
    </row>
    <row r="270" spans="1:2">
      <c r="A270" s="161" t="s">
        <v>383</v>
      </c>
      <c r="B270" s="162">
        <v>277415</v>
      </c>
    </row>
    <row r="271" spans="1:2">
      <c r="A271" s="161" t="s">
        <v>384</v>
      </c>
      <c r="B271" s="162">
        <v>68698</v>
      </c>
    </row>
    <row r="272" spans="1:2">
      <c r="A272" s="161" t="s">
        <v>385</v>
      </c>
      <c r="B272" s="162">
        <v>107419</v>
      </c>
    </row>
    <row r="273" spans="1:2">
      <c r="A273" s="161" t="s">
        <v>386</v>
      </c>
      <c r="B273" s="162">
        <v>160474</v>
      </c>
    </row>
    <row r="274" spans="1:2">
      <c r="A274" s="161" t="s">
        <v>387</v>
      </c>
      <c r="B274" s="162">
        <v>138115</v>
      </c>
    </row>
    <row r="275" spans="1:2">
      <c r="A275" s="161" t="s">
        <v>388</v>
      </c>
      <c r="B275" s="162">
        <v>147308</v>
      </c>
    </row>
    <row r="276" spans="1:2">
      <c r="A276" s="161" t="s">
        <v>389</v>
      </c>
      <c r="B276" s="162">
        <v>578610</v>
      </c>
    </row>
    <row r="277" spans="1:2">
      <c r="A277" s="161" t="s">
        <v>390</v>
      </c>
      <c r="B277" s="162">
        <v>112483</v>
      </c>
    </row>
    <row r="278" spans="1:2">
      <c r="A278" s="161" t="s">
        <v>391</v>
      </c>
      <c r="B278" s="162">
        <v>149022</v>
      </c>
    </row>
    <row r="279" spans="1:2">
      <c r="A279" s="161" t="s">
        <v>392</v>
      </c>
      <c r="B279" s="162">
        <v>189301</v>
      </c>
    </row>
    <row r="280" spans="1:2">
      <c r="A280" s="161" t="s">
        <v>393</v>
      </c>
      <c r="B280" s="162">
        <v>175043</v>
      </c>
    </row>
    <row r="281" spans="1:2">
      <c r="A281" s="161" t="s">
        <v>394</v>
      </c>
      <c r="B281" s="162">
        <v>89266</v>
      </c>
    </row>
    <row r="282" spans="1:2">
      <c r="A282" s="161" t="s">
        <v>395</v>
      </c>
      <c r="B282" s="162">
        <v>132583</v>
      </c>
    </row>
    <row r="283" spans="1:2">
      <c r="A283" s="161" t="s">
        <v>396</v>
      </c>
      <c r="B283" s="162">
        <v>96044</v>
      </c>
    </row>
    <row r="284" spans="1:2">
      <c r="A284" s="161" t="s">
        <v>121</v>
      </c>
      <c r="B284" s="162">
        <v>751022</v>
      </c>
    </row>
    <row r="285" spans="1:2">
      <c r="A285" s="161" t="s">
        <v>397</v>
      </c>
      <c r="B285" s="162">
        <v>228722</v>
      </c>
    </row>
    <row r="286" spans="1:2">
      <c r="A286" s="161" t="s">
        <v>398</v>
      </c>
      <c r="B286" s="162">
        <v>84981</v>
      </c>
    </row>
    <row r="287" spans="1:2">
      <c r="A287" s="161" t="s">
        <v>399</v>
      </c>
      <c r="B287" s="162">
        <v>117391</v>
      </c>
    </row>
    <row r="288" spans="1:2">
      <c r="A288" s="161" t="s">
        <v>400</v>
      </c>
      <c r="B288" s="162">
        <v>158838</v>
      </c>
    </row>
    <row r="289" spans="1:2">
      <c r="A289" s="161" t="s">
        <v>401</v>
      </c>
      <c r="B289" s="162">
        <v>152761</v>
      </c>
    </row>
    <row r="290" spans="1:2">
      <c r="A290" s="161" t="s">
        <v>402</v>
      </c>
      <c r="B290" s="162">
        <v>217270</v>
      </c>
    </row>
    <row r="291" spans="1:2">
      <c r="A291" s="161" t="s">
        <v>403</v>
      </c>
      <c r="B291" s="162">
        <v>155566</v>
      </c>
    </row>
    <row r="292" spans="1:2">
      <c r="A292" s="161" t="s">
        <v>404</v>
      </c>
      <c r="B292" s="162">
        <v>203090</v>
      </c>
    </row>
    <row r="293" spans="1:2">
      <c r="A293" s="161" t="s">
        <v>405</v>
      </c>
      <c r="B293" s="162">
        <v>275779</v>
      </c>
    </row>
    <row r="294" spans="1:2">
      <c r="A294" s="161" t="s">
        <v>406</v>
      </c>
      <c r="B294" s="162">
        <v>393421</v>
      </c>
    </row>
    <row r="295" spans="1:2">
      <c r="A295" s="161" t="s">
        <v>407</v>
      </c>
      <c r="B295" s="162">
        <v>182133</v>
      </c>
    </row>
    <row r="296" spans="1:2">
      <c r="A296" s="161" t="s">
        <v>408</v>
      </c>
      <c r="B296" s="162">
        <v>221866</v>
      </c>
    </row>
    <row r="297" spans="1:2">
      <c r="A297" s="161" t="s">
        <v>409</v>
      </c>
      <c r="B297" s="162">
        <v>254588</v>
      </c>
    </row>
    <row r="298" spans="1:2">
      <c r="A298" s="161" t="s">
        <v>410</v>
      </c>
      <c r="B298" s="162">
        <v>52649</v>
      </c>
    </row>
    <row r="299" spans="1:2">
      <c r="A299" s="161" t="s">
        <v>411</v>
      </c>
      <c r="B299" s="162">
        <v>207687</v>
      </c>
    </row>
    <row r="300" spans="1:2">
      <c r="A300" s="161" t="s">
        <v>412</v>
      </c>
      <c r="B300" s="162">
        <v>105237</v>
      </c>
    </row>
    <row r="301" spans="1:2">
      <c r="A301" s="161" t="s">
        <v>1396</v>
      </c>
      <c r="B301" s="162">
        <v>308423</v>
      </c>
    </row>
    <row r="302" spans="1:2">
      <c r="A302" s="161" t="s">
        <v>414</v>
      </c>
      <c r="B302" s="162">
        <v>141698</v>
      </c>
    </row>
    <row r="303" spans="1:2">
      <c r="A303" s="161" t="s">
        <v>415</v>
      </c>
      <c r="B303" s="162">
        <v>134920</v>
      </c>
    </row>
    <row r="304" spans="1:2">
      <c r="A304" s="161" t="s">
        <v>416</v>
      </c>
      <c r="B304" s="162">
        <v>160396</v>
      </c>
    </row>
    <row r="305" spans="1:2">
      <c r="A305" s="161" t="s">
        <v>417</v>
      </c>
      <c r="B305" s="162">
        <v>227554</v>
      </c>
    </row>
    <row r="306" spans="1:2">
      <c r="A306" s="161" t="s">
        <v>418</v>
      </c>
      <c r="B306" s="162">
        <v>122143</v>
      </c>
    </row>
    <row r="307" spans="1:2">
      <c r="A307" s="161" t="s">
        <v>419</v>
      </c>
      <c r="B307" s="162">
        <v>204259</v>
      </c>
    </row>
    <row r="308" spans="1:2">
      <c r="A308" s="161" t="s">
        <v>420</v>
      </c>
      <c r="B308" s="162">
        <v>135544</v>
      </c>
    </row>
    <row r="309" spans="1:2">
      <c r="A309" s="161" t="s">
        <v>421</v>
      </c>
      <c r="B309" s="162">
        <v>126662</v>
      </c>
    </row>
    <row r="310" spans="1:2">
      <c r="A310" s="161" t="s">
        <v>422</v>
      </c>
      <c r="B310" s="162">
        <v>147697</v>
      </c>
    </row>
    <row r="311" spans="1:2">
      <c r="A311" s="161" t="s">
        <v>423</v>
      </c>
      <c r="B311" s="162">
        <v>121754</v>
      </c>
    </row>
    <row r="312" spans="1:2">
      <c r="A312" s="161" t="s">
        <v>424</v>
      </c>
      <c r="B312" s="162">
        <v>232306</v>
      </c>
    </row>
    <row r="313" spans="1:2">
      <c r="A313" s="161" t="s">
        <v>425</v>
      </c>
      <c r="B313" s="162">
        <v>215945</v>
      </c>
    </row>
    <row r="314" spans="1:2">
      <c r="A314" s="161" t="s">
        <v>426</v>
      </c>
      <c r="B314" s="162">
        <v>264171</v>
      </c>
    </row>
    <row r="315" spans="1:2">
      <c r="A315" s="161" t="s">
        <v>427</v>
      </c>
      <c r="B315" s="162">
        <v>126428</v>
      </c>
    </row>
    <row r="316" spans="1:2">
      <c r="A316" s="161" t="s">
        <v>428</v>
      </c>
      <c r="B316" s="162">
        <v>102510</v>
      </c>
    </row>
    <row r="317" spans="1:2">
      <c r="A317" s="161" t="s">
        <v>429</v>
      </c>
      <c r="B317" s="162">
        <v>151515</v>
      </c>
    </row>
    <row r="318" spans="1:2">
      <c r="A318" s="161" t="s">
        <v>430</v>
      </c>
      <c r="B318" s="162">
        <v>362959</v>
      </c>
    </row>
    <row r="319" spans="1:2">
      <c r="A319" s="161" t="s">
        <v>431</v>
      </c>
      <c r="B319" s="162">
        <v>118482</v>
      </c>
    </row>
    <row r="320" spans="1:2">
      <c r="A320" s="161" t="s">
        <v>432</v>
      </c>
      <c r="B320" s="162">
        <v>140841</v>
      </c>
    </row>
    <row r="321" spans="1:2">
      <c r="A321" s="161" t="s">
        <v>433</v>
      </c>
      <c r="B321" s="162">
        <v>131882</v>
      </c>
    </row>
    <row r="322" spans="1:2">
      <c r="A322" s="161" t="s">
        <v>434</v>
      </c>
      <c r="B322" s="162">
        <v>178549</v>
      </c>
    </row>
    <row r="323" spans="1:2">
      <c r="A323" s="161" t="s">
        <v>435</v>
      </c>
      <c r="B323" s="162">
        <v>145828</v>
      </c>
    </row>
    <row r="324" spans="1:2">
      <c r="A324" s="161" t="s">
        <v>436</v>
      </c>
      <c r="B324" s="162">
        <v>130012</v>
      </c>
    </row>
    <row r="325" spans="1:2">
      <c r="A325" s="161" t="s">
        <v>437</v>
      </c>
      <c r="B325" s="162">
        <v>171382</v>
      </c>
    </row>
    <row r="326" spans="1:2">
      <c r="A326" s="161" t="s">
        <v>438</v>
      </c>
      <c r="B326" s="162">
        <v>140374</v>
      </c>
    </row>
    <row r="327" spans="1:2">
      <c r="A327" s="161" t="s">
        <v>439</v>
      </c>
      <c r="B327" s="162">
        <v>203636</v>
      </c>
    </row>
    <row r="328" spans="1:2">
      <c r="A328" s="161" t="s">
        <v>440</v>
      </c>
      <c r="B328" s="162">
        <v>100952</v>
      </c>
    </row>
    <row r="329" spans="1:2">
      <c r="A329" s="161" t="s">
        <v>441</v>
      </c>
      <c r="B329" s="162">
        <v>89967</v>
      </c>
    </row>
    <row r="330" spans="1:2">
      <c r="A330" s="161" t="s">
        <v>442</v>
      </c>
      <c r="B330" s="162">
        <v>469460</v>
      </c>
    </row>
    <row r="331" spans="1:2">
      <c r="A331" s="161" t="s">
        <v>443</v>
      </c>
      <c r="B331" s="162">
        <v>133908</v>
      </c>
    </row>
    <row r="332" spans="1:2">
      <c r="A332" s="161" t="s">
        <v>444</v>
      </c>
      <c r="B332" s="162">
        <v>114742</v>
      </c>
    </row>
    <row r="333" spans="1:2">
      <c r="A333" s="161" t="s">
        <v>445</v>
      </c>
      <c r="B333" s="162">
        <v>89733</v>
      </c>
    </row>
    <row r="334" spans="1:2">
      <c r="A334" s="161" t="s">
        <v>446</v>
      </c>
      <c r="B334" s="162">
        <v>241889</v>
      </c>
    </row>
    <row r="335" spans="1:2">
      <c r="A335" s="161" t="s">
        <v>7</v>
      </c>
      <c r="B335" s="162">
        <v>200519</v>
      </c>
    </row>
    <row r="336" spans="1:2">
      <c r="A336" s="161" t="s">
        <v>447</v>
      </c>
      <c r="B336" s="162">
        <v>366698</v>
      </c>
    </row>
    <row r="337" spans="1:2">
      <c r="A337" s="161" t="s">
        <v>448</v>
      </c>
      <c r="B337" s="162">
        <v>83033</v>
      </c>
    </row>
    <row r="338" spans="1:2">
      <c r="A338" s="161" t="s">
        <v>449</v>
      </c>
      <c r="B338" s="162">
        <v>171148</v>
      </c>
    </row>
    <row r="339" spans="1:2">
      <c r="A339" s="161" t="s">
        <v>450</v>
      </c>
      <c r="B339" s="162">
        <v>132739</v>
      </c>
    </row>
    <row r="340" spans="1:2">
      <c r="A340" s="161" t="s">
        <v>451</v>
      </c>
      <c r="B340" s="162">
        <v>183847</v>
      </c>
    </row>
    <row r="341" spans="1:2">
      <c r="A341" s="161" t="s">
        <v>122</v>
      </c>
      <c r="B341" s="162">
        <v>117391</v>
      </c>
    </row>
    <row r="342" spans="1:2">
      <c r="A342" s="161" t="s">
        <v>452</v>
      </c>
      <c r="B342" s="162">
        <v>205038</v>
      </c>
    </row>
    <row r="343" spans="1:2">
      <c r="A343" s="161" t="s">
        <v>124</v>
      </c>
      <c r="B343" s="162">
        <v>363037</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F0D76-4D4A-4ACD-BE2A-CD49D9FA9320}">
  <sheetPr codeName="Blad13">
    <tabColor theme="9"/>
  </sheetPr>
  <dimension ref="B2:D41"/>
  <sheetViews>
    <sheetView workbookViewId="0">
      <selection activeCell="J22" sqref="J22"/>
    </sheetView>
  </sheetViews>
  <sheetFormatPr defaultRowHeight="14.5"/>
  <cols>
    <col min="2" max="2" width="21.1796875" customWidth="1"/>
    <col min="3" max="3" width="32.81640625" customWidth="1"/>
    <col min="4" max="4" width="20.453125" customWidth="1"/>
  </cols>
  <sheetData>
    <row r="2" spans="2:4" ht="35">
      <c r="B2" s="28" t="s">
        <v>2322</v>
      </c>
    </row>
    <row r="3" spans="2:4" ht="29.5" thickBot="1">
      <c r="B3" s="30" t="s">
        <v>490</v>
      </c>
      <c r="C3" s="30" t="s">
        <v>2323</v>
      </c>
      <c r="D3" s="31" t="s">
        <v>2324</v>
      </c>
    </row>
    <row r="4" spans="2:4" ht="29.5" thickBot="1">
      <c r="B4" s="30" t="s">
        <v>2279</v>
      </c>
      <c r="C4" s="29" t="s">
        <v>2325</v>
      </c>
      <c r="D4" s="32">
        <v>19306000</v>
      </c>
    </row>
    <row r="5" spans="2:4" ht="15" thickBot="1">
      <c r="B5" s="30" t="s">
        <v>242</v>
      </c>
      <c r="C5" s="29" t="s">
        <v>2326</v>
      </c>
      <c r="D5" s="32">
        <v>27871368</v>
      </c>
    </row>
    <row r="6" spans="2:4" ht="15" thickBot="1">
      <c r="B6" s="30" t="s">
        <v>358</v>
      </c>
      <c r="C6" s="29" t="s">
        <v>2327</v>
      </c>
      <c r="D6" s="32">
        <v>27914101</v>
      </c>
    </row>
    <row r="7" spans="2:4" ht="15" thickBot="1">
      <c r="B7" s="30" t="s">
        <v>121</v>
      </c>
      <c r="C7" s="29" t="s">
        <v>2328</v>
      </c>
      <c r="D7" s="32">
        <v>13999431</v>
      </c>
    </row>
    <row r="8" spans="2:4" ht="15" thickBot="1">
      <c r="B8" s="30" t="s">
        <v>166</v>
      </c>
      <c r="C8" s="29" t="s">
        <v>2329</v>
      </c>
      <c r="D8" s="32">
        <v>11414102</v>
      </c>
    </row>
    <row r="9" spans="2:4" ht="15" thickBot="1">
      <c r="B9" s="30" t="s">
        <v>166</v>
      </c>
      <c r="C9" s="29" t="s">
        <v>2330</v>
      </c>
      <c r="D9" s="32">
        <v>2662841</v>
      </c>
    </row>
    <row r="10" spans="2:4" ht="15" thickBot="1">
      <c r="B10" s="30" t="s">
        <v>2331</v>
      </c>
      <c r="C10" s="29" t="s">
        <v>2332</v>
      </c>
      <c r="D10" s="32">
        <v>853137</v>
      </c>
    </row>
    <row r="11" spans="2:4" ht="15" thickBot="1">
      <c r="B11" s="30" t="s">
        <v>357</v>
      </c>
      <c r="C11" s="29" t="s">
        <v>2333</v>
      </c>
      <c r="D11" s="32">
        <v>14907659</v>
      </c>
    </row>
    <row r="12" spans="2:4" ht="15" thickBot="1">
      <c r="B12" s="30" t="s">
        <v>389</v>
      </c>
      <c r="C12" s="29" t="s">
        <v>2334</v>
      </c>
      <c r="D12" s="32">
        <v>10887996</v>
      </c>
    </row>
    <row r="13" spans="2:4" ht="15" thickBot="1">
      <c r="B13" s="30" t="s">
        <v>213</v>
      </c>
      <c r="C13" s="29" t="s">
        <v>2335</v>
      </c>
      <c r="D13" s="32">
        <v>7662478</v>
      </c>
    </row>
    <row r="14" spans="2:4" ht="15" thickBot="1">
      <c r="B14" s="30" t="s">
        <v>128</v>
      </c>
      <c r="C14" s="29" t="s">
        <v>2336</v>
      </c>
      <c r="D14" s="32">
        <v>26580010</v>
      </c>
    </row>
    <row r="15" spans="2:4" ht="15" thickBot="1">
      <c r="B15" s="30" t="s">
        <v>2331</v>
      </c>
      <c r="C15" s="29" t="s">
        <v>2337</v>
      </c>
      <c r="D15" s="32">
        <v>499612</v>
      </c>
    </row>
    <row r="16" spans="2:4" ht="15" thickBot="1">
      <c r="B16" s="30" t="s">
        <v>2331</v>
      </c>
      <c r="C16" s="29" t="s">
        <v>2338</v>
      </c>
      <c r="D16" s="32">
        <v>742878</v>
      </c>
    </row>
    <row r="17" spans="2:4" ht="15" thickBot="1">
      <c r="B17" s="30" t="s">
        <v>125</v>
      </c>
      <c r="C17" s="29" t="s">
        <v>2339</v>
      </c>
      <c r="D17" s="32">
        <v>27983982</v>
      </c>
    </row>
    <row r="18" spans="2:4" ht="15" thickBot="1">
      <c r="B18" s="30" t="s">
        <v>406</v>
      </c>
      <c r="C18" s="29" t="s">
        <v>2340</v>
      </c>
      <c r="D18" s="32">
        <v>14599622</v>
      </c>
    </row>
    <row r="19" spans="2:4" ht="15" thickBot="1">
      <c r="B19" s="30" t="s">
        <v>2331</v>
      </c>
      <c r="C19" s="29" t="s">
        <v>2341</v>
      </c>
      <c r="D19" s="32">
        <v>649199</v>
      </c>
    </row>
    <row r="20" spans="2:4" ht="15" thickBot="1">
      <c r="B20" s="30" t="s">
        <v>383</v>
      </c>
      <c r="C20" s="29" t="s">
        <v>2342</v>
      </c>
      <c r="D20" s="32">
        <v>5045585</v>
      </c>
    </row>
    <row r="21" spans="2:4" ht="15" thickBot="1">
      <c r="B21" s="30" t="s">
        <v>2331</v>
      </c>
      <c r="C21" s="29" t="s">
        <v>2343</v>
      </c>
      <c r="D21" s="32">
        <v>2632571</v>
      </c>
    </row>
    <row r="22" spans="2:4" ht="15" thickBot="1">
      <c r="B22" s="30" t="s">
        <v>166</v>
      </c>
      <c r="C22" s="29" t="s">
        <v>2344</v>
      </c>
      <c r="D22" s="32">
        <v>1277709</v>
      </c>
    </row>
    <row r="23" spans="2:4" ht="15" thickBot="1">
      <c r="B23" s="30" t="s">
        <v>166</v>
      </c>
      <c r="C23" s="29" t="s">
        <v>2345</v>
      </c>
      <c r="D23" s="32">
        <v>731010</v>
      </c>
    </row>
    <row r="24" spans="2:4" ht="15" thickBot="1">
      <c r="B24" s="30" t="s">
        <v>372</v>
      </c>
      <c r="C24" s="29" t="s">
        <v>2346</v>
      </c>
      <c r="D24" s="32">
        <v>17267553</v>
      </c>
    </row>
    <row r="25" spans="2:4" ht="15" thickBot="1">
      <c r="B25" s="30" t="s">
        <v>2331</v>
      </c>
      <c r="C25" s="29" t="s">
        <v>2347</v>
      </c>
      <c r="D25" s="32">
        <v>2410003</v>
      </c>
    </row>
    <row r="26" spans="2:4" ht="15" thickBot="1">
      <c r="B26" s="30" t="s">
        <v>2331</v>
      </c>
      <c r="C26" s="29" t="s">
        <v>2348</v>
      </c>
      <c r="D26" s="32">
        <v>1792500</v>
      </c>
    </row>
    <row r="27" spans="2:4" ht="15" thickBot="1">
      <c r="B27" s="30" t="s">
        <v>316</v>
      </c>
      <c r="C27" s="29" t="s">
        <v>2349</v>
      </c>
      <c r="D27" s="32">
        <v>9177744</v>
      </c>
    </row>
    <row r="28" spans="2:4" ht="15" thickBot="1">
      <c r="B28" s="30" t="s">
        <v>2331</v>
      </c>
      <c r="C28" s="29" t="s">
        <v>2350</v>
      </c>
      <c r="D28" s="32">
        <v>653020</v>
      </c>
    </row>
    <row r="29" spans="2:4" ht="15" thickBot="1">
      <c r="B29" s="30" t="s">
        <v>2351</v>
      </c>
      <c r="C29" s="29" t="s">
        <v>2352</v>
      </c>
      <c r="D29" s="32">
        <v>1121286</v>
      </c>
    </row>
    <row r="30" spans="2:4" ht="15" thickBot="1">
      <c r="B30" s="30" t="s">
        <v>2351</v>
      </c>
      <c r="C30" s="29" t="s">
        <v>2353</v>
      </c>
      <c r="D30" s="32">
        <v>4826368</v>
      </c>
    </row>
    <row r="31" spans="2:4" ht="15" thickBot="1">
      <c r="B31" s="30" t="s">
        <v>2351</v>
      </c>
      <c r="C31" s="29" t="s">
        <v>2354</v>
      </c>
      <c r="D31" s="32">
        <v>1662919</v>
      </c>
    </row>
    <row r="32" spans="2:4" ht="15" thickBot="1">
      <c r="B32" s="30" t="s">
        <v>2351</v>
      </c>
      <c r="C32" s="29" t="s">
        <v>2355</v>
      </c>
      <c r="D32" s="32">
        <v>1230333</v>
      </c>
    </row>
    <row r="33" spans="2:4" ht="15" thickBot="1">
      <c r="B33" s="30" t="s">
        <v>2351</v>
      </c>
      <c r="C33" s="29" t="s">
        <v>2356</v>
      </c>
      <c r="D33" s="32">
        <v>1120723</v>
      </c>
    </row>
    <row r="34" spans="2:4" ht="15" thickBot="1">
      <c r="B34" s="30" t="s">
        <v>2351</v>
      </c>
      <c r="C34" s="29" t="s">
        <v>2357</v>
      </c>
      <c r="D34" s="32">
        <v>2426843</v>
      </c>
    </row>
    <row r="35" spans="2:4" ht="15" thickBot="1">
      <c r="B35" s="30" t="s">
        <v>2351</v>
      </c>
      <c r="C35" s="29" t="s">
        <v>2358</v>
      </c>
      <c r="D35" s="32">
        <v>1718483</v>
      </c>
    </row>
    <row r="36" spans="2:4" ht="15" thickBot="1">
      <c r="B36" s="30" t="s">
        <v>2351</v>
      </c>
      <c r="C36" s="29" t="s">
        <v>2359</v>
      </c>
      <c r="D36" s="32">
        <v>2293891</v>
      </c>
    </row>
    <row r="37" spans="2:4" ht="15" thickBot="1">
      <c r="B37" s="30" t="s">
        <v>2351</v>
      </c>
      <c r="C37" s="29" t="s">
        <v>2360</v>
      </c>
      <c r="D37" s="32">
        <v>3384197</v>
      </c>
    </row>
    <row r="38" spans="2:4" ht="15" thickBot="1">
      <c r="B38" s="30" t="s">
        <v>167</v>
      </c>
      <c r="C38" s="29" t="s">
        <v>2361</v>
      </c>
      <c r="D38" s="32">
        <v>1702260</v>
      </c>
    </row>
    <row r="39" spans="2:4" ht="15" thickBot="1">
      <c r="B39" s="30" t="s">
        <v>231</v>
      </c>
      <c r="C39" s="29" t="s">
        <v>2362</v>
      </c>
      <c r="D39" s="32">
        <v>1002768</v>
      </c>
    </row>
    <row r="40" spans="2:4" ht="15" thickBot="1">
      <c r="B40" s="30" t="s">
        <v>417</v>
      </c>
      <c r="C40" s="29" t="s">
        <v>2363</v>
      </c>
      <c r="D40" s="32">
        <v>3476060</v>
      </c>
    </row>
    <row r="41" spans="2:4" ht="15" thickBot="1">
      <c r="B41" s="30" t="s">
        <v>185</v>
      </c>
      <c r="C41" s="29" t="s">
        <v>2364</v>
      </c>
      <c r="D41" s="32">
        <v>11113820</v>
      </c>
    </row>
  </sheetData>
  <sheetProtection algorithmName="SHA-512" hashValue="N37qz6QlkxAKKOu3APv2Ir/z0tse2gO4Uq8P4nixmXVo9g5MrHPOW5AqU8WHCnJdHL1ySK4eert4kLwQmdbrtg==" saltValue="U02Oqrqn6aDvwkHk1pXTFg=="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7E119-FA9A-433B-BA95-BAA665FB4393}">
  <sheetPr codeName="Blad2">
    <tabColor theme="5"/>
  </sheetPr>
  <dimension ref="A3:R142"/>
  <sheetViews>
    <sheetView showGridLines="0" tabSelected="1" zoomScale="90" zoomScaleNormal="90" workbookViewId="0">
      <selection activeCell="F57" sqref="F57"/>
    </sheetView>
  </sheetViews>
  <sheetFormatPr defaultColWidth="8.7265625" defaultRowHeight="14"/>
  <cols>
    <col min="1" max="1" width="9.81640625" style="36" customWidth="1"/>
    <col min="2" max="2" width="31" style="36" customWidth="1"/>
    <col min="3" max="3" width="35.1796875" style="36" customWidth="1"/>
    <col min="4" max="4" width="32.54296875" style="36" customWidth="1"/>
    <col min="5" max="5" width="31.1796875" style="36" customWidth="1"/>
    <col min="6" max="6" width="31.26953125" style="36" customWidth="1"/>
    <col min="7" max="7" width="29.7265625" style="36" customWidth="1"/>
    <col min="8" max="8" width="30.54296875" style="36" customWidth="1"/>
    <col min="9" max="10" width="28.54296875" style="36" customWidth="1"/>
    <col min="11" max="11" width="27.36328125" style="36" customWidth="1"/>
    <col min="12" max="12" width="20.7265625" style="36" customWidth="1"/>
    <col min="13" max="13" width="21.1796875" style="36" customWidth="1"/>
    <col min="14" max="14" width="20.1796875" style="36" customWidth="1"/>
    <col min="15" max="15" width="21.7265625" style="36" customWidth="1"/>
    <col min="16" max="16" width="23.453125" style="36" customWidth="1"/>
    <col min="17" max="17" width="17.453125" style="36" customWidth="1"/>
    <col min="18" max="18" width="13" style="36" customWidth="1"/>
    <col min="19" max="16384" width="8.7265625" style="36"/>
  </cols>
  <sheetData>
    <row r="3" spans="2:2">
      <c r="B3" s="35"/>
    </row>
    <row r="38" spans="1:18" ht="14.5">
      <c r="B38" s="37" t="s">
        <v>5</v>
      </c>
      <c r="C38" s="38"/>
    </row>
    <row r="39" spans="1:18">
      <c r="B39" s="39"/>
      <c r="C39" s="40"/>
    </row>
    <row r="40" spans="1:18" ht="28.5" customHeight="1">
      <c r="B40" s="41" t="s">
        <v>6</v>
      </c>
      <c r="C40" s="42" t="s">
        <v>97</v>
      </c>
      <c r="E40" s="238" t="str">
        <f>C40</f>
        <v>Deventer</v>
      </c>
    </row>
    <row r="41" spans="1:18" ht="24.65" customHeight="1">
      <c r="B41" s="41" t="s">
        <v>8</v>
      </c>
      <c r="C41" s="42" t="str">
        <f>VLOOKUP($C$40,'Autofilter gemeenten'!$A$2:$C$343,3,FALSE)</f>
        <v>Overijssel</v>
      </c>
    </row>
    <row r="42" spans="1:18" ht="25.5" customHeight="1">
      <c r="B42" s="41" t="s">
        <v>9</v>
      </c>
      <c r="C42" s="42" t="str">
        <f>VLOOKUP($C$40,'Autofilter gemeenten'!$A$2:$C$343,2,FALSE)</f>
        <v>West-Overijssel</v>
      </c>
    </row>
    <row r="44" spans="1:18" ht="14.5" thickBot="1">
      <c r="A44" s="43"/>
      <c r="B44" s="43"/>
      <c r="C44" s="43"/>
      <c r="D44" s="43"/>
      <c r="E44" s="43"/>
      <c r="F44" s="43"/>
      <c r="G44" s="43"/>
      <c r="H44" s="43"/>
    </row>
    <row r="45" spans="1:18" ht="27.5" customHeight="1">
      <c r="A45" s="193"/>
      <c r="B45" s="299" t="s">
        <v>10</v>
      </c>
      <c r="C45" s="300"/>
      <c r="D45" s="300"/>
      <c r="E45" s="300"/>
      <c r="F45" s="300"/>
      <c r="G45" s="301"/>
      <c r="H45" s="43"/>
      <c r="O45" s="243" t="s">
        <v>42</v>
      </c>
      <c r="P45" s="244" t="s">
        <v>43</v>
      </c>
      <c r="Q45" s="245" t="s">
        <v>44</v>
      </c>
    </row>
    <row r="46" spans="1:18" ht="28">
      <c r="A46" s="193"/>
      <c r="B46" s="278"/>
      <c r="C46" s="81"/>
      <c r="D46" s="43"/>
      <c r="E46" s="43"/>
      <c r="F46" s="43"/>
      <c r="G46" s="193"/>
      <c r="H46" s="43"/>
      <c r="O46" s="246" t="s">
        <v>46</v>
      </c>
      <c r="P46" s="68">
        <f>306000000+119000000</f>
        <v>425000000</v>
      </c>
      <c r="Q46" s="247">
        <f>(P46/P64)</f>
        <v>0.27741514360313319</v>
      </c>
      <c r="R46" s="12" t="s">
        <v>47</v>
      </c>
    </row>
    <row r="47" spans="1:18" ht="27.5" customHeight="1">
      <c r="A47" s="193"/>
      <c r="B47" s="302" t="s">
        <v>2381</v>
      </c>
      <c r="C47" s="303"/>
      <c r="D47" s="303"/>
      <c r="E47" s="303"/>
      <c r="F47" s="303"/>
      <c r="G47" s="304"/>
      <c r="H47" s="43"/>
      <c r="O47" s="246"/>
      <c r="P47" s="68"/>
      <c r="Q47" s="247"/>
      <c r="R47" s="12"/>
    </row>
    <row r="48" spans="1:18" ht="28">
      <c r="A48" s="193"/>
      <c r="B48" s="278"/>
      <c r="C48" s="81"/>
      <c r="D48" s="43"/>
      <c r="E48" s="43"/>
      <c r="F48" s="43"/>
      <c r="G48" s="279"/>
      <c r="H48" s="43"/>
      <c r="O48" s="246"/>
      <c r="P48" s="68"/>
      <c r="Q48" s="247"/>
      <c r="R48" s="12"/>
    </row>
    <row r="49" spans="1:18" ht="23">
      <c r="A49" s="193"/>
      <c r="B49" s="278"/>
      <c r="C49" s="294" t="s">
        <v>2386</v>
      </c>
      <c r="D49" s="190" t="s">
        <v>27</v>
      </c>
      <c r="E49" s="43"/>
      <c r="F49" s="43"/>
      <c r="G49" s="279"/>
      <c r="H49" s="43"/>
      <c r="O49" s="246"/>
      <c r="P49" s="68"/>
      <c r="Q49" s="247"/>
      <c r="R49" s="12"/>
    </row>
    <row r="50" spans="1:18" ht="23">
      <c r="A50" s="193"/>
      <c r="B50" s="264" t="s">
        <v>2376</v>
      </c>
      <c r="C50" s="152">
        <f>C75+C79+C83+C87</f>
        <v>6705226.5459686723</v>
      </c>
      <c r="D50" s="223">
        <f>D91</f>
        <v>3266</v>
      </c>
      <c r="E50" s="43"/>
      <c r="F50" s="43"/>
      <c r="G50" s="279"/>
      <c r="H50" s="43"/>
      <c r="O50" s="246"/>
      <c r="P50" s="68"/>
      <c r="Q50" s="247"/>
      <c r="R50" s="12"/>
    </row>
    <row r="51" spans="1:18">
      <c r="A51" s="193"/>
      <c r="B51" s="83"/>
      <c r="C51" s="257"/>
      <c r="D51" s="43"/>
      <c r="E51" s="43"/>
      <c r="F51" s="43"/>
      <c r="G51" s="279"/>
      <c r="H51" s="43"/>
      <c r="O51" s="246"/>
      <c r="P51" s="68"/>
      <c r="Q51" s="247"/>
      <c r="R51" s="12"/>
    </row>
    <row r="52" spans="1:18" ht="23" customHeight="1">
      <c r="A52" s="193"/>
      <c r="B52" s="83"/>
      <c r="C52" s="197" t="s">
        <v>2387</v>
      </c>
      <c r="D52" s="190" t="s">
        <v>2388</v>
      </c>
      <c r="E52" s="43"/>
      <c r="G52" s="193"/>
      <c r="H52" s="43"/>
      <c r="O52" s="246"/>
      <c r="P52" s="68"/>
      <c r="Q52" s="247"/>
      <c r="R52" s="12"/>
    </row>
    <row r="53" spans="1:18" ht="23">
      <c r="A53" s="193"/>
      <c r="B53" s="258" t="str">
        <f>"Aangevraagd bedrag SPUK LAI gemeente "&amp;E40</f>
        <v>Aangevraagd bedrag SPUK LAI gemeente Deventer</v>
      </c>
      <c r="C53" s="321">
        <f>C75+G79+L83+L87</f>
        <v>425802.29657595989</v>
      </c>
      <c r="D53" s="293">
        <f>F79+F83+F87</f>
        <v>0</v>
      </c>
      <c r="E53" s="291" t="s">
        <v>2395</v>
      </c>
      <c r="F53" s="291"/>
      <c r="G53" s="292"/>
      <c r="H53" s="43"/>
      <c r="O53" s="246"/>
      <c r="P53" s="68"/>
      <c r="Q53" s="247"/>
      <c r="R53" s="12"/>
    </row>
    <row r="54" spans="1:18">
      <c r="A54" s="193"/>
      <c r="B54" s="260"/>
      <c r="C54" s="259"/>
      <c r="D54" s="43"/>
      <c r="G54" s="193"/>
      <c r="H54" s="43"/>
      <c r="O54" s="246"/>
      <c r="P54" s="68"/>
      <c r="Q54" s="247"/>
      <c r="R54" s="12"/>
    </row>
    <row r="55" spans="1:18">
      <c r="A55" s="193"/>
      <c r="B55" s="261"/>
      <c r="C55" s="226" t="s">
        <v>46</v>
      </c>
      <c r="D55" s="226" t="s">
        <v>48</v>
      </c>
      <c r="E55" s="226" t="s">
        <v>2378</v>
      </c>
      <c r="F55" s="226" t="s">
        <v>2379</v>
      </c>
      <c r="G55" s="193"/>
      <c r="H55" s="43"/>
      <c r="O55" s="246"/>
      <c r="P55" s="68"/>
      <c r="Q55" s="247"/>
      <c r="R55" s="12"/>
    </row>
    <row r="56" spans="1:18" ht="23">
      <c r="A56" s="193"/>
      <c r="B56" s="265" t="s">
        <v>2377</v>
      </c>
      <c r="C56" s="343">
        <f>D79</f>
        <v>1812.4712550607287</v>
      </c>
      <c r="D56" s="343">
        <f>D83</f>
        <v>2129.647555823778</v>
      </c>
      <c r="E56" s="343">
        <f>D87</f>
        <v>1812.4712550607287</v>
      </c>
      <c r="F56" s="343">
        <f>C50/SUM(E79,E83,E87)</f>
        <v>2053.0393588391526</v>
      </c>
      <c r="G56" s="193"/>
      <c r="H56" s="43"/>
      <c r="O56" s="246"/>
      <c r="P56" s="68"/>
      <c r="Q56" s="247"/>
      <c r="R56" s="12"/>
    </row>
    <row r="57" spans="1:18" ht="68.5" customHeight="1">
      <c r="A57" s="193"/>
      <c r="B57" s="317"/>
      <c r="C57" s="344" t="s">
        <v>2389</v>
      </c>
      <c r="D57" s="345" t="s">
        <v>2390</v>
      </c>
      <c r="E57" s="344" t="s">
        <v>2391</v>
      </c>
      <c r="F57" s="318"/>
      <c r="G57" s="193"/>
      <c r="H57" s="43"/>
      <c r="O57" s="246"/>
      <c r="P57" s="68"/>
      <c r="Q57" s="247"/>
      <c r="R57" s="12"/>
    </row>
    <row r="58" spans="1:18" ht="28">
      <c r="A58" s="193"/>
      <c r="B58" s="278"/>
      <c r="C58" s="81"/>
      <c r="D58" s="43"/>
      <c r="E58" s="43"/>
      <c r="F58" s="43"/>
      <c r="G58" s="193"/>
      <c r="H58" s="43"/>
      <c r="O58" s="246"/>
      <c r="P58" s="68"/>
      <c r="Q58" s="247"/>
      <c r="R58" s="12"/>
    </row>
    <row r="59" spans="1:18" ht="28" customHeight="1">
      <c r="A59" s="193"/>
      <c r="B59" s="302" t="s">
        <v>2380</v>
      </c>
      <c r="C59" s="303"/>
      <c r="D59" s="303"/>
      <c r="E59" s="303"/>
      <c r="F59" s="303"/>
      <c r="G59" s="304"/>
      <c r="H59" s="43"/>
      <c r="O59" s="246"/>
      <c r="P59" s="68"/>
      <c r="Q59" s="247"/>
      <c r="R59" s="12"/>
    </row>
    <row r="60" spans="1:18" ht="28">
      <c r="A60" s="193"/>
      <c r="B60" s="278"/>
      <c r="C60" s="81"/>
      <c r="D60" s="43"/>
      <c r="E60" s="43"/>
      <c r="F60" s="43"/>
      <c r="G60" s="279"/>
      <c r="H60" s="43"/>
      <c r="O60" s="246"/>
      <c r="P60" s="68"/>
      <c r="Q60" s="247"/>
      <c r="R60" s="12"/>
    </row>
    <row r="61" spans="1:18" ht="19.5" customHeight="1">
      <c r="A61" s="193"/>
      <c r="B61" s="277"/>
      <c r="C61" s="192" t="s">
        <v>11</v>
      </c>
      <c r="D61" s="43"/>
      <c r="E61" s="43"/>
      <c r="F61" s="43"/>
      <c r="G61" s="279"/>
      <c r="H61" s="43"/>
      <c r="O61" s="248" t="s">
        <v>48</v>
      </c>
      <c r="P61" s="11">
        <v>674000000</v>
      </c>
      <c r="Q61" s="249">
        <f>P61/P64</f>
        <v>0.43994778067885115</v>
      </c>
      <c r="R61" s="12" t="s">
        <v>49</v>
      </c>
    </row>
    <row r="62" spans="1:18" ht="34.5">
      <c r="A62" s="193"/>
      <c r="B62" s="266" t="s">
        <v>12</v>
      </c>
      <c r="C62" s="319">
        <f>VLOOKUP($C$40,'_LAI T0'!A4:C345,3,FALSE)</f>
        <v>260134.29657595989</v>
      </c>
      <c r="D62" s="267"/>
      <c r="E62" s="76"/>
      <c r="F62" s="76"/>
      <c r="G62" s="279"/>
      <c r="H62" s="43"/>
      <c r="O62" s="250" t="s">
        <v>50</v>
      </c>
      <c r="P62" s="13">
        <v>433000000</v>
      </c>
      <c r="Q62" s="251">
        <f>P62/P64</f>
        <v>0.28263707571801566</v>
      </c>
      <c r="R62" s="12" t="s">
        <v>51</v>
      </c>
    </row>
    <row r="63" spans="1:18" ht="14.25" customHeight="1">
      <c r="A63" s="193"/>
      <c r="B63" s="268"/>
      <c r="C63" s="81"/>
      <c r="D63" s="43"/>
      <c r="E63" s="52"/>
      <c r="F63" s="84"/>
      <c r="G63" s="193"/>
      <c r="H63" s="43"/>
      <c r="O63" s="252"/>
      <c r="P63" s="129"/>
      <c r="Q63" s="253"/>
      <c r="R63" s="12"/>
    </row>
    <row r="64" spans="1:18" ht="44.5" customHeight="1" thickBot="1">
      <c r="A64" s="193"/>
      <c r="B64" s="269"/>
      <c r="C64" s="87" t="s">
        <v>13</v>
      </c>
      <c r="D64" s="86" t="s">
        <v>14</v>
      </c>
      <c r="E64" s="67" t="s">
        <v>15</v>
      </c>
      <c r="F64" s="86" t="s">
        <v>16</v>
      </c>
      <c r="G64" s="280" t="s">
        <v>17</v>
      </c>
      <c r="H64" s="43"/>
      <c r="I64" s="47"/>
      <c r="O64" s="254" t="s">
        <v>52</v>
      </c>
      <c r="P64" s="255">
        <f>P46+P61+P62</f>
        <v>1532000000</v>
      </c>
      <c r="Q64" s="256">
        <f>SUM(Q46:Q62)</f>
        <v>1</v>
      </c>
      <c r="R64" s="12"/>
    </row>
    <row r="65" spans="1:18" ht="23">
      <c r="A65" s="193"/>
      <c r="B65" s="270" t="s">
        <v>18</v>
      </c>
      <c r="C65" s="145">
        <f>VLOOKUP($C$40,'_LAI T1.1'!$A$2:$F$344,5,FALSE)</f>
        <v>1214720</v>
      </c>
      <c r="D65" s="146">
        <f>VLOOKUP($C$40,'_LAI T1.1'!$A$2:$F$344,4,FALSE)</f>
        <v>832</v>
      </c>
      <c r="E65" s="147">
        <f>VLOOKUP($C$40,'_LAI T1.1'!$A$2:$F$344,2,FALSE)</f>
        <v>773800</v>
      </c>
      <c r="F65" s="148">
        <f>VLOOKUP($C$40,'_LAI T1.1'!$A$2:$F$344,3,FALSE)</f>
        <v>440920</v>
      </c>
      <c r="G65" s="281">
        <f>VLOOKUP($C$40,'_LAI T1.1'!$A$2:$F$344,6,FALSE)</f>
        <v>340</v>
      </c>
      <c r="H65" s="43"/>
      <c r="O65" s="240"/>
      <c r="P65" s="241"/>
      <c r="Q65" s="242"/>
      <c r="R65" s="12"/>
    </row>
    <row r="66" spans="1:18">
      <c r="A66" s="193"/>
      <c r="B66" s="135"/>
      <c r="C66" s="43"/>
      <c r="D66" s="43"/>
      <c r="E66" s="43"/>
      <c r="F66" s="43"/>
      <c r="G66" s="193"/>
      <c r="H66" s="43"/>
      <c r="O66" s="240"/>
      <c r="P66" s="241"/>
      <c r="Q66" s="242"/>
      <c r="R66" s="12"/>
    </row>
    <row r="67" spans="1:18" ht="36.75" customHeight="1" thickBot="1">
      <c r="A67" s="193"/>
      <c r="B67" s="271"/>
      <c r="C67" s="88" t="s">
        <v>19</v>
      </c>
      <c r="D67" s="66" t="s">
        <v>14</v>
      </c>
      <c r="E67" s="50" t="s">
        <v>20</v>
      </c>
      <c r="F67" s="50" t="s">
        <v>21</v>
      </c>
      <c r="G67" s="282" t="s">
        <v>16</v>
      </c>
      <c r="H67" s="43"/>
      <c r="O67" s="240"/>
      <c r="P67" s="241"/>
      <c r="Q67" s="242"/>
      <c r="R67" s="12"/>
    </row>
    <row r="68" spans="1:18" ht="35" thickBot="1">
      <c r="A68" s="193"/>
      <c r="B68" s="272" t="s">
        <v>22</v>
      </c>
      <c r="C68" s="149">
        <f>VLOOKUP($C$40,'_LAI T1.2'!$A$2:$G$344,6,FALSE)</f>
        <v>1803100</v>
      </c>
      <c r="D68" s="150">
        <f>VLOOKUP($C$40,'_LAI T1.2'!$A$2:$G$344,5,FALSE)</f>
        <v>1235</v>
      </c>
      <c r="E68" s="151">
        <f>VLOOKUP($C$40,'_LAI T1.2'!$A$2:$G$344,2,FALSE)</f>
        <v>588380</v>
      </c>
      <c r="F68" s="151">
        <f>VLOOKUP($C$40,'_LAI T1.2'!$A$2:$G$344,3,FALSE)</f>
        <v>1362180</v>
      </c>
      <c r="G68" s="283">
        <f>VLOOKUP($C$40,'_LAI T1.2'!$A$2:$G$344,4,FALSE)</f>
        <v>440920</v>
      </c>
      <c r="H68" s="43"/>
      <c r="O68" s="240"/>
      <c r="P68" s="241"/>
      <c r="Q68" s="242"/>
      <c r="R68" s="12"/>
    </row>
    <row r="69" spans="1:18">
      <c r="A69" s="193"/>
      <c r="B69" s="135"/>
      <c r="C69" s="43"/>
      <c r="D69" s="43"/>
      <c r="E69" s="43"/>
      <c r="G69" s="284"/>
      <c r="H69" s="43"/>
      <c r="O69" s="240"/>
      <c r="P69" s="241"/>
      <c r="Q69" s="242"/>
      <c r="R69" s="12"/>
    </row>
    <row r="70" spans="1:18" ht="35" thickBot="1">
      <c r="A70" s="193"/>
      <c r="B70" s="273"/>
      <c r="C70" s="67" t="s">
        <v>23</v>
      </c>
      <c r="D70" s="89" t="s">
        <v>24</v>
      </c>
      <c r="G70" s="193"/>
      <c r="H70" s="43"/>
    </row>
    <row r="71" spans="1:18" ht="23">
      <c r="A71" s="193"/>
      <c r="B71" s="274" t="s">
        <v>25</v>
      </c>
      <c r="C71" s="275">
        <f>VLOOKUP($C$40,'_LAI T1.3'!A2:J343,2,FALSE)</f>
        <v>27752</v>
      </c>
      <c r="D71" s="276">
        <f>VLOOKUP($C$40,'_LAI T1.3'!A2:J343,3,FALSE)</f>
        <v>407550</v>
      </c>
      <c r="G71" s="193"/>
      <c r="H71" s="43"/>
    </row>
    <row r="72" spans="1:18">
      <c r="A72" s="193"/>
      <c r="B72" s="43"/>
      <c r="C72" s="58"/>
      <c r="D72" s="58"/>
      <c r="G72" s="193"/>
      <c r="H72" s="43"/>
    </row>
    <row r="73" spans="1:18">
      <c r="A73" s="193"/>
      <c r="B73" s="43"/>
      <c r="C73" s="58"/>
      <c r="D73" s="58"/>
      <c r="G73" s="193"/>
      <c r="H73" s="43"/>
    </row>
    <row r="74" spans="1:18" ht="23">
      <c r="A74" s="193"/>
      <c r="B74" s="43"/>
      <c r="C74" s="262" t="s">
        <v>26</v>
      </c>
      <c r="D74" s="220" t="s">
        <v>27</v>
      </c>
      <c r="G74" s="193"/>
      <c r="H74" s="43"/>
    </row>
    <row r="75" spans="1:18" ht="23">
      <c r="A75" s="193"/>
      <c r="B75" s="263" t="s">
        <v>28</v>
      </c>
      <c r="C75" s="143">
        <f>C62</f>
        <v>260134.29657595989</v>
      </c>
      <c r="D75" s="144" t="s">
        <v>29</v>
      </c>
      <c r="G75" s="193"/>
      <c r="H75" s="285"/>
      <c r="I75" s="209"/>
      <c r="J75" s="209"/>
    </row>
    <row r="76" spans="1:18">
      <c r="A76" s="193"/>
      <c r="B76" s="43"/>
      <c r="C76" s="58"/>
      <c r="D76" s="85"/>
      <c r="E76" s="43"/>
      <c r="G76" s="43"/>
      <c r="H76" s="133"/>
      <c r="I76" s="183"/>
      <c r="J76" s="183"/>
      <c r="K76" s="183"/>
      <c r="L76" s="183"/>
      <c r="M76" s="286"/>
    </row>
    <row r="77" spans="1:18">
      <c r="A77" s="193"/>
      <c r="B77" s="43"/>
      <c r="C77" s="227"/>
      <c r="D77" s="90"/>
      <c r="E77" s="43"/>
      <c r="G77" s="43"/>
      <c r="H77" s="43"/>
      <c r="M77" s="136"/>
    </row>
    <row r="78" spans="1:18" ht="23">
      <c r="A78" s="193"/>
      <c r="B78" s="43"/>
      <c r="C78" s="226" t="s">
        <v>30</v>
      </c>
      <c r="D78" s="225" t="s">
        <v>31</v>
      </c>
      <c r="E78" s="221" t="s">
        <v>27</v>
      </c>
      <c r="F78" s="222" t="s">
        <v>2374</v>
      </c>
      <c r="G78" s="222" t="str">
        <f>"Ontvangen bedrag "&amp;E40&amp;""</f>
        <v>Ontvangen bedrag Deventer</v>
      </c>
      <c r="H78" s="43"/>
      <c r="M78" s="136"/>
    </row>
    <row r="79" spans="1:18" ht="23" customHeight="1">
      <c r="A79" s="193"/>
      <c r="B79" s="194" t="s">
        <v>32</v>
      </c>
      <c r="C79" s="224">
        <f>C68+C71+D71</f>
        <v>2238402</v>
      </c>
      <c r="D79" s="224">
        <f>C79/E79</f>
        <v>1812.4712550607287</v>
      </c>
      <c r="E79" s="223">
        <f>D68</f>
        <v>1235</v>
      </c>
      <c r="F79" s="337"/>
      <c r="G79" s="239">
        <f>(F79/E79)*C79</f>
        <v>0</v>
      </c>
      <c r="H79" s="43"/>
      <c r="M79" s="136"/>
    </row>
    <row r="80" spans="1:18" ht="23" customHeight="1">
      <c r="A80" s="193"/>
      <c r="B80" s="194"/>
      <c r="C80" s="318"/>
      <c r="D80" s="318"/>
      <c r="E80" s="332"/>
      <c r="F80" s="342" t="s">
        <v>2396</v>
      </c>
      <c r="G80" s="333"/>
      <c r="H80" s="43"/>
      <c r="M80" s="136"/>
    </row>
    <row r="81" spans="1:13">
      <c r="A81" s="193"/>
      <c r="B81" s="43"/>
      <c r="C81" s="261"/>
      <c r="D81" s="58"/>
      <c r="E81" s="43"/>
      <c r="F81" s="52"/>
      <c r="G81" s="43"/>
      <c r="H81" s="43"/>
      <c r="K81" s="209"/>
      <c r="M81" s="136"/>
    </row>
    <row r="82" spans="1:13" ht="24.75" customHeight="1">
      <c r="A82" s="193"/>
      <c r="B82" s="43"/>
      <c r="C82" s="197" t="s">
        <v>33</v>
      </c>
      <c r="D82" s="233" t="s">
        <v>34</v>
      </c>
      <c r="E82" s="235" t="s">
        <v>27</v>
      </c>
      <c r="F82" s="222" t="s">
        <v>2374</v>
      </c>
      <c r="G82" s="233" t="s">
        <v>35</v>
      </c>
      <c r="H82" s="231" t="s">
        <v>36</v>
      </c>
      <c r="I82" s="230" t="s">
        <v>37</v>
      </c>
      <c r="J82" s="222" t="s">
        <v>2384</v>
      </c>
      <c r="K82" s="222" t="s">
        <v>2375</v>
      </c>
      <c r="L82" s="222" t="str">
        <f>"Ontvangen bedrag "&amp;H43&amp;""</f>
        <v xml:space="preserve">Ontvangen bedrag </v>
      </c>
      <c r="M82" s="222" t="s">
        <v>2385</v>
      </c>
    </row>
    <row r="83" spans="1:13" ht="23.15" customHeight="1">
      <c r="A83" s="193"/>
      <c r="B83" s="194" t="s">
        <v>38</v>
      </c>
      <c r="C83" s="191">
        <f>G83+H83+I83</f>
        <v>3528826</v>
      </c>
      <c r="D83" s="237">
        <f>C83/E83</f>
        <v>2129.647555823778</v>
      </c>
      <c r="E83" s="236">
        <f>VLOOKUP($C$40,'_LAI T2'!A1:E343,2,FALSE)</f>
        <v>1657</v>
      </c>
      <c r="F83" s="337"/>
      <c r="G83" s="234">
        <f>VLOOKUP($C$40,'_LAI T2'!A1:E343,3,FALSE)</f>
        <v>3363158</v>
      </c>
      <c r="H83" s="232">
        <f>'_LAI T2'!D335</f>
        <v>58090</v>
      </c>
      <c r="I83" s="229">
        <f>'_LAI T2'!E335</f>
        <v>107578</v>
      </c>
      <c r="J83" s="330">
        <f>(F83/E83)*G83</f>
        <v>0</v>
      </c>
      <c r="K83" s="331" t="s">
        <v>2382</v>
      </c>
      <c r="L83" s="330">
        <f>SUM(J83,H83,IF(K83="Ja",I83,0))</f>
        <v>165668</v>
      </c>
      <c r="M83" s="290">
        <f>L83/C83</f>
        <v>4.6947058313444756E-2</v>
      </c>
    </row>
    <row r="84" spans="1:13" ht="23.15" customHeight="1">
      <c r="A84" s="193"/>
      <c r="B84" s="194"/>
      <c r="C84" s="318"/>
      <c r="D84" s="318"/>
      <c r="E84" s="323"/>
      <c r="F84" s="342" t="s">
        <v>2397</v>
      </c>
      <c r="G84" s="322"/>
      <c r="H84" s="318"/>
      <c r="I84" s="318"/>
      <c r="J84" s="334"/>
      <c r="K84" s="329"/>
      <c r="L84" s="334"/>
      <c r="M84" s="324"/>
    </row>
    <row r="85" spans="1:13" ht="23.15" customHeight="1">
      <c r="A85" s="193"/>
      <c r="B85" s="83"/>
      <c r="C85" s="318"/>
      <c r="D85" s="58"/>
      <c r="E85" s="77"/>
      <c r="F85" s="228"/>
      <c r="G85" s="77"/>
      <c r="H85" s="77"/>
      <c r="I85" s="77"/>
      <c r="J85" s="77"/>
      <c r="K85" s="77"/>
      <c r="L85" s="77"/>
      <c r="M85" s="136"/>
    </row>
    <row r="86" spans="1:13" ht="22.5" customHeight="1">
      <c r="A86" s="193"/>
      <c r="B86" s="43"/>
      <c r="C86" s="190" t="s">
        <v>39</v>
      </c>
      <c r="D86" s="195" t="s">
        <v>40</v>
      </c>
      <c r="E86" s="196" t="s">
        <v>41</v>
      </c>
      <c r="F86" s="222" t="s">
        <v>2374</v>
      </c>
      <c r="G86" s="77"/>
      <c r="H86" s="77"/>
      <c r="I86" s="77"/>
      <c r="J86" s="77"/>
      <c r="K86" s="77"/>
      <c r="L86" s="77"/>
      <c r="M86" s="136"/>
    </row>
    <row r="87" spans="1:13" ht="24.75" customHeight="1">
      <c r="A87" s="193"/>
      <c r="B87" s="194" t="s">
        <v>45</v>
      </c>
      <c r="C87" s="191">
        <f>D87*E87</f>
        <v>677864.24939271249</v>
      </c>
      <c r="D87" s="335">
        <f>D79</f>
        <v>1812.4712550607287</v>
      </c>
      <c r="E87" s="336">
        <f>VLOOKUP($C$40,'_LAI T3'!A5:H346,3,FALSE)</f>
        <v>374</v>
      </c>
      <c r="F87" s="337"/>
      <c r="G87" s="77"/>
      <c r="H87" s="77"/>
      <c r="I87" s="77"/>
      <c r="J87" s="77"/>
      <c r="K87" s="77"/>
      <c r="L87" s="77"/>
      <c r="M87" s="136"/>
    </row>
    <row r="88" spans="1:13" ht="24.75" customHeight="1">
      <c r="A88" s="193"/>
      <c r="B88" s="194"/>
      <c r="C88" s="322"/>
      <c r="D88" s="339" t="s">
        <v>2393</v>
      </c>
      <c r="E88" s="340" t="s">
        <v>2394</v>
      </c>
      <c r="F88" s="341" t="s">
        <v>2398</v>
      </c>
      <c r="G88" s="77"/>
      <c r="H88" s="77"/>
      <c r="I88" s="77"/>
      <c r="J88" s="77"/>
      <c r="K88" s="77"/>
      <c r="L88" s="77"/>
      <c r="M88" s="136"/>
    </row>
    <row r="89" spans="1:13" ht="23.15" customHeight="1">
      <c r="A89" s="193"/>
      <c r="B89" s="43"/>
      <c r="C89" s="58"/>
      <c r="D89" s="338"/>
      <c r="L89" s="77"/>
      <c r="M89" s="136"/>
    </row>
    <row r="90" spans="1:13" ht="23.15" customHeight="1">
      <c r="A90" s="193"/>
      <c r="B90" s="43"/>
      <c r="C90" s="197" t="s">
        <v>2386</v>
      </c>
      <c r="D90" s="190" t="s">
        <v>27</v>
      </c>
      <c r="L90" s="77"/>
      <c r="M90" s="136"/>
    </row>
    <row r="91" spans="1:13" ht="23">
      <c r="A91" s="193"/>
      <c r="B91" s="264" t="s">
        <v>2376</v>
      </c>
      <c r="C91" s="152">
        <f>C50</f>
        <v>6705226.5459686723</v>
      </c>
      <c r="D91" s="223">
        <f>E79+E83+E87</f>
        <v>3266</v>
      </c>
      <c r="E91" s="130"/>
      <c r="M91" s="136"/>
    </row>
    <row r="92" spans="1:13">
      <c r="A92" s="193"/>
      <c r="B92" s="83"/>
      <c r="C92" s="257"/>
      <c r="D92" s="43"/>
      <c r="M92" s="136"/>
    </row>
    <row r="93" spans="1:13">
      <c r="A93" s="193"/>
      <c r="B93" s="83"/>
      <c r="C93" s="197" t="s">
        <v>2387</v>
      </c>
      <c r="D93" s="190" t="s">
        <v>2388</v>
      </c>
      <c r="M93" s="136"/>
    </row>
    <row r="94" spans="1:13" ht="22.5" customHeight="1">
      <c r="A94" s="193"/>
      <c r="B94" s="258" t="str">
        <f>"Aangevraagd bedrag SPUK LAI gemeente "&amp;E40</f>
        <v>Aangevraagd bedrag SPUK LAI gemeente Deventer</v>
      </c>
      <c r="C94" s="295">
        <f>C75+G79+L83+L87</f>
        <v>425802.29657595989</v>
      </c>
      <c r="D94" s="293">
        <f>F79+F83+F87</f>
        <v>0</v>
      </c>
      <c r="G94" s="43"/>
      <c r="M94" s="136"/>
    </row>
    <row r="95" spans="1:13">
      <c r="A95" s="43"/>
      <c r="B95" s="260"/>
      <c r="C95" s="259"/>
      <c r="D95" s="43"/>
      <c r="G95" s="43"/>
      <c r="M95" s="136"/>
    </row>
    <row r="96" spans="1:13">
      <c r="A96" s="43"/>
      <c r="B96" s="261"/>
      <c r="C96" s="226" t="s">
        <v>46</v>
      </c>
      <c r="D96" s="226" t="s">
        <v>48</v>
      </c>
      <c r="E96" s="226" t="s">
        <v>2378</v>
      </c>
      <c r="F96" s="226" t="s">
        <v>2379</v>
      </c>
      <c r="G96" s="43"/>
      <c r="M96" s="136"/>
    </row>
    <row r="97" spans="1:13" ht="22" customHeight="1">
      <c r="A97" s="43"/>
      <c r="B97" s="265" t="s">
        <v>2377</v>
      </c>
      <c r="C97" s="152">
        <f>C56</f>
        <v>1812.4712550607287</v>
      </c>
      <c r="D97" s="152">
        <f>D56</f>
        <v>2129.647555823778</v>
      </c>
      <c r="E97" s="152">
        <f t="shared" ref="E97:F97" si="0">E56</f>
        <v>1812.4712550607287</v>
      </c>
      <c r="F97" s="152">
        <f t="shared" si="0"/>
        <v>2053.0393588391526</v>
      </c>
      <c r="G97" s="213"/>
      <c r="H97" s="209"/>
      <c r="I97" s="209"/>
      <c r="J97" s="209"/>
      <c r="K97" s="209"/>
      <c r="L97" s="209"/>
      <c r="M97" s="287"/>
    </row>
    <row r="98" spans="1:13">
      <c r="A98" s="43"/>
      <c r="B98" s="288"/>
      <c r="C98" s="219"/>
      <c r="D98" s="43"/>
    </row>
    <row r="99" spans="1:13" ht="40" customHeight="1">
      <c r="A99" s="43"/>
      <c r="B99" s="305" t="s">
        <v>53</v>
      </c>
      <c r="C99" s="305"/>
      <c r="D99" s="305"/>
      <c r="E99" s="305"/>
      <c r="F99" s="305"/>
      <c r="G99" s="305"/>
      <c r="H99" s="43"/>
    </row>
    <row r="100" spans="1:13" ht="21.65" customHeight="1">
      <c r="A100" s="43"/>
      <c r="B100" s="59"/>
      <c r="C100" s="58"/>
      <c r="D100" s="58"/>
      <c r="E100" s="43"/>
      <c r="F100" s="43"/>
      <c r="G100" s="43"/>
      <c r="H100" s="43"/>
    </row>
    <row r="101" spans="1:13">
      <c r="A101" s="43"/>
      <c r="B101" s="43"/>
      <c r="C101" s="43"/>
      <c r="D101" s="43"/>
      <c r="E101" s="43"/>
      <c r="F101" s="43"/>
      <c r="G101" s="43"/>
      <c r="H101" s="43"/>
    </row>
    <row r="102" spans="1:13" ht="28">
      <c r="B102" s="131"/>
      <c r="C102" s="132" t="s">
        <v>54</v>
      </c>
      <c r="D102" s="133"/>
      <c r="E102" s="134"/>
      <c r="F102" s="43"/>
    </row>
    <row r="103" spans="1:13" ht="23">
      <c r="B103" s="135"/>
      <c r="C103" s="121" t="s">
        <v>2370</v>
      </c>
      <c r="D103" s="65" t="s">
        <v>55</v>
      </c>
      <c r="E103" s="136"/>
      <c r="F103" s="43"/>
    </row>
    <row r="104" spans="1:13" ht="23.15" customHeight="1">
      <c r="B104" s="137" t="s">
        <v>2367</v>
      </c>
      <c r="C104" s="320">
        <f>VLOOKUP(Begrotingstool!$C$40,_Energiearmoede_2022_01!A1:D357,4,FALSE)</f>
        <v>877236</v>
      </c>
      <c r="D104" s="153">
        <f>VLOOKUP($C$40,_Energiearmoede_2022_01!A1:D357,3,FALSE)</f>
        <v>3274</v>
      </c>
      <c r="E104" s="136"/>
      <c r="F104" s="43"/>
    </row>
    <row r="105" spans="1:13" ht="28">
      <c r="B105" s="138"/>
      <c r="C105" s="81"/>
      <c r="D105" s="45"/>
      <c r="E105" s="136"/>
      <c r="F105" s="43"/>
    </row>
    <row r="106" spans="1:13" ht="23">
      <c r="B106" s="139"/>
      <c r="C106" s="120" t="s">
        <v>2371</v>
      </c>
      <c r="D106" s="187" t="s">
        <v>57</v>
      </c>
      <c r="E106" s="121" t="s">
        <v>58</v>
      </c>
    </row>
    <row r="107" spans="1:13" ht="23.15" customHeight="1">
      <c r="B107" s="137" t="s">
        <v>2366</v>
      </c>
      <c r="C107" s="154">
        <f>VLOOKUP($C$40,_Energiearmoede_2022_06!B2:E347,4,FALSE)</f>
        <v>1268909</v>
      </c>
      <c r="D107" s="141" t="str">
        <f>VLOOKUP($C$40,_Energiearmoede_2022_06!B2:E347,2,FALSE)</f>
        <v>€ 414.511</v>
      </c>
      <c r="E107" s="141" t="str">
        <f>VLOOKUP($C$40,_Energiearmoede_2022_06!B2:E347,3,FALSE)</f>
        <v>€ 854.398</v>
      </c>
    </row>
    <row r="108" spans="1:13" ht="28">
      <c r="B108" s="135"/>
      <c r="C108" s="81"/>
      <c r="D108" s="43"/>
      <c r="E108" s="136"/>
      <c r="F108" s="43"/>
    </row>
    <row r="109" spans="1:13" ht="23">
      <c r="B109" s="135"/>
      <c r="C109" s="120" t="s">
        <v>2372</v>
      </c>
      <c r="D109" s="65" t="s">
        <v>59</v>
      </c>
      <c r="E109" s="188" t="s">
        <v>60</v>
      </c>
    </row>
    <row r="110" spans="1:13" ht="22" customHeight="1">
      <c r="B110" s="140" t="s">
        <v>2368</v>
      </c>
      <c r="C110" s="142">
        <f>VLOOKUP($C$40,_Energiearmoede_2023_06!$A$1:$D$344,2,FALSE)</f>
        <v>985823</v>
      </c>
      <c r="D110" s="189" t="str">
        <f>VLOOKUP($C$40,_Energiearmoede_2023_06!$A$2:$D$343,3,FALSE)</f>
        <v xml:space="preserve"> - </v>
      </c>
      <c r="E110" s="142">
        <f>VLOOKUP($C$40,_Energiearmoede_2023_06!$A$2:$D$343,4,FALSE)</f>
        <v>985823</v>
      </c>
    </row>
    <row r="111" spans="1:13">
      <c r="B111" s="130"/>
      <c r="C111" s="185"/>
      <c r="D111" s="185"/>
      <c r="E111" s="136"/>
    </row>
    <row r="112" spans="1:13" ht="22.5" customHeight="1">
      <c r="B112" s="130"/>
      <c r="C112" s="186" t="s">
        <v>2373</v>
      </c>
      <c r="D112" s="184" t="s">
        <v>59</v>
      </c>
      <c r="E112" s="198"/>
    </row>
    <row r="113" spans="2:8" ht="23">
      <c r="B113" s="199" t="s">
        <v>2369</v>
      </c>
      <c r="C113" s="200">
        <f>C104+C107+C110</f>
        <v>3131968</v>
      </c>
      <c r="D113" s="202" t="str">
        <f>D110</f>
        <v xml:space="preserve"> - </v>
      </c>
      <c r="E113" s="201"/>
    </row>
    <row r="117" spans="2:8" ht="37" customHeight="1">
      <c r="B117" s="53"/>
      <c r="C117" s="44" t="s">
        <v>2392</v>
      </c>
      <c r="D117" s="45"/>
      <c r="E117" s="46"/>
    </row>
    <row r="118" spans="2:8" ht="44.5" customHeight="1">
      <c r="B118" s="48"/>
      <c r="C118" s="50" t="s">
        <v>61</v>
      </c>
      <c r="D118" s="50" t="s">
        <v>62</v>
      </c>
      <c r="E118" s="51" t="s">
        <v>63</v>
      </c>
    </row>
    <row r="119" spans="2:8" ht="23">
      <c r="B119" s="54" t="s">
        <v>64</v>
      </c>
      <c r="C119" s="150" t="str">
        <f>VLOOKUP($C$41,_natuurisolerenregio!$A$3:$D$15,2,FALSE)</f>
        <v>€ 2.344.949</v>
      </c>
      <c r="D119" s="150" t="str">
        <f>VLOOKUP($C$41,_natuurisolerenregio!$A$3:$D$15,3,FALSE)</f>
        <v>€ 860.634</v>
      </c>
      <c r="E119" s="210" t="str">
        <f>VLOOKUP($C$41,_natuurisolerenregio!$A$3:$D$15,4,FALSE)</f>
        <v>€ 3.205.584</v>
      </c>
      <c r="F119" s="130"/>
    </row>
    <row r="120" spans="2:8">
      <c r="B120" s="48"/>
      <c r="C120" s="43"/>
      <c r="D120" s="43"/>
      <c r="E120" s="49"/>
    </row>
    <row r="121" spans="2:8" ht="38.15" customHeight="1">
      <c r="B121" s="48"/>
      <c r="C121" s="55" t="s">
        <v>15</v>
      </c>
      <c r="D121" s="43"/>
      <c r="E121" s="193"/>
    </row>
    <row r="122" spans="2:8" ht="23">
      <c r="B122" s="211" t="s">
        <v>65</v>
      </c>
      <c r="C122" s="212">
        <f>VLOOKUP($C$40,_natuurisolerengemeente!A2:B343,2,FALSE)</f>
        <v>141698</v>
      </c>
      <c r="D122" s="213"/>
      <c r="E122" s="214"/>
      <c r="F122" s="130"/>
    </row>
    <row r="124" spans="2:8">
      <c r="B124" s="209"/>
      <c r="C124" s="209"/>
      <c r="D124" s="209"/>
      <c r="E124" s="209"/>
      <c r="F124" s="209"/>
      <c r="G124" s="209"/>
      <c r="H124" s="209"/>
    </row>
    <row r="125" spans="2:8" ht="28.5" thickBot="1">
      <c r="B125" s="215"/>
      <c r="C125" s="216" t="s">
        <v>66</v>
      </c>
      <c r="D125" s="216"/>
      <c r="E125" s="216"/>
      <c r="F125" s="216"/>
      <c r="G125" s="216"/>
      <c r="H125" s="218"/>
    </row>
    <row r="126" spans="2:8">
      <c r="B126" s="48"/>
      <c r="C126" s="296" t="s">
        <v>67</v>
      </c>
      <c r="D126" s="296" t="s">
        <v>68</v>
      </c>
      <c r="E126" s="296" t="s">
        <v>69</v>
      </c>
      <c r="F126" s="296" t="s">
        <v>70</v>
      </c>
      <c r="G126" s="296" t="s">
        <v>71</v>
      </c>
      <c r="H126" s="306" t="s">
        <v>72</v>
      </c>
    </row>
    <row r="127" spans="2:8" ht="14.5" customHeight="1">
      <c r="B127" s="48"/>
      <c r="C127" s="297"/>
      <c r="D127" s="297"/>
      <c r="E127" s="297"/>
      <c r="F127" s="297"/>
      <c r="G127" s="297"/>
      <c r="H127" s="307"/>
    </row>
    <row r="128" spans="2:8" ht="9" customHeight="1" thickBot="1">
      <c r="B128" s="48"/>
      <c r="C128" s="298"/>
      <c r="D128" s="298"/>
      <c r="E128" s="298"/>
      <c r="F128" s="298"/>
      <c r="G128" s="298"/>
      <c r="H128" s="308"/>
    </row>
    <row r="129" spans="1:8" ht="33.65" customHeight="1">
      <c r="B129" s="54" t="s">
        <v>73</v>
      </c>
      <c r="C129" s="156">
        <f>VLOOKUP($C$42,_NPLW!$B$5:$H$34,2,FALSE)</f>
        <v>100000</v>
      </c>
      <c r="D129" s="180">
        <f>VLOOKUP($C$42,_NPLW!$B$5:$H$34,3,FALSE)</f>
        <v>3.2000000000000001E-2</v>
      </c>
      <c r="E129" s="174">
        <f>VLOOKUP($C$42,_NPLW!$B$5:$H$34,4,FALSE)</f>
        <v>144736.84</v>
      </c>
      <c r="F129" s="180">
        <f>VLOOKUP($C$42,_NPLW!$B$5:$H$34,5,FALSE)</f>
        <v>3.1E-2</v>
      </c>
      <c r="G129" s="174">
        <f>VLOOKUP($C$42,_NPLW!$B$5:$H$34,6,FALSE)</f>
        <v>45875.99</v>
      </c>
      <c r="H129" s="217">
        <f>VLOOKUP($C$42,_NPLW!$B$5:$H$34,7,FALSE)</f>
        <v>290612.83</v>
      </c>
    </row>
    <row r="130" spans="1:8" ht="14.5" thickBot="1">
      <c r="B130" s="48"/>
      <c r="C130" s="43"/>
      <c r="D130" s="43"/>
      <c r="E130" s="43"/>
      <c r="F130" s="43"/>
      <c r="G130" s="43"/>
      <c r="H130" s="193"/>
    </row>
    <row r="131" spans="1:8">
      <c r="B131" s="48"/>
      <c r="C131" s="296" t="s">
        <v>68</v>
      </c>
      <c r="D131" s="296" t="s">
        <v>69</v>
      </c>
      <c r="E131" s="296" t="s">
        <v>70</v>
      </c>
      <c r="F131" s="296" t="s">
        <v>71</v>
      </c>
      <c r="G131" s="296" t="s">
        <v>72</v>
      </c>
      <c r="H131" s="193"/>
    </row>
    <row r="132" spans="1:8">
      <c r="B132" s="48"/>
      <c r="C132" s="297"/>
      <c r="D132" s="297"/>
      <c r="E132" s="297"/>
      <c r="F132" s="297"/>
      <c r="G132" s="297"/>
      <c r="H132" s="193"/>
    </row>
    <row r="133" spans="1:8" ht="7.5" customHeight="1" thickBot="1">
      <c r="B133" s="48"/>
      <c r="C133" s="298"/>
      <c r="D133" s="298"/>
      <c r="E133" s="298"/>
      <c r="F133" s="298"/>
      <c r="G133" s="298"/>
      <c r="H133" s="193"/>
    </row>
    <row r="134" spans="1:8" ht="35.15" customHeight="1">
      <c r="B134" s="56" t="s">
        <v>73</v>
      </c>
      <c r="C134" s="155">
        <f>VLOOKUP($C$42,_NPLW!$L$5:$Q$34,2,FALSE)</f>
        <v>3.2000000000000001E-2</v>
      </c>
      <c r="D134" s="182">
        <f>VLOOKUP($C$42,_NPLW!$L$5:$Q$34,3,FALSE)</f>
        <v>160818.71</v>
      </c>
      <c r="E134" s="155">
        <f>VLOOKUP($C$42,_NPLW!$L$5:$Q$34,4,FALSE)</f>
        <v>3.1E-2</v>
      </c>
      <c r="F134" s="181">
        <f>VLOOKUP($C$42,_NPLW!$L$5:$Q$34,5,FALSE)</f>
        <v>76459.98</v>
      </c>
      <c r="G134" s="181">
        <f>VLOOKUP($C$42,_NPLW!$L$5:$Q$34,6,FALSE)</f>
        <v>237278.7</v>
      </c>
      <c r="H134" s="193"/>
    </row>
    <row r="135" spans="1:8">
      <c r="H135" s="183"/>
    </row>
    <row r="136" spans="1:8">
      <c r="C136" s="209"/>
      <c r="D136" s="209"/>
    </row>
    <row r="137" spans="1:8" ht="28.5" thickBot="1">
      <c r="A137" s="136"/>
      <c r="B137" s="183"/>
      <c r="C137" s="208" t="s">
        <v>74</v>
      </c>
      <c r="E137" s="207"/>
    </row>
    <row r="138" spans="1:8" ht="34.5" customHeight="1" thickBot="1">
      <c r="A138" s="136"/>
      <c r="C138" s="57">
        <v>2023</v>
      </c>
      <c r="D138" s="57">
        <v>2024</v>
      </c>
      <c r="E138" s="205">
        <v>2025</v>
      </c>
    </row>
    <row r="139" spans="1:8" ht="34" customHeight="1">
      <c r="A139" s="136"/>
      <c r="B139" s="203" t="s">
        <v>64</v>
      </c>
      <c r="C139" s="150" t="str">
        <f>VLOOKUP($C$41,'_€ CDOKE'!$A$2:$D$13,2,FALSE)</f>
        <v>€ 1.491.166</v>
      </c>
      <c r="D139" s="150" t="str">
        <f>VLOOKUP($C$41,'_€ CDOKE'!$A$2:$D$13,3,FALSE)</f>
        <v>€ 1.490.098</v>
      </c>
      <c r="E139" s="206" t="str">
        <f>VLOOKUP($C$41,'_€ CDOKE'!$A$2:$D$13,4,FALSE)</f>
        <v>€ 2.120.599</v>
      </c>
    </row>
    <row r="140" spans="1:8" ht="14.5" thickBot="1">
      <c r="A140" s="136"/>
      <c r="B140" s="59"/>
      <c r="C140" s="43"/>
      <c r="D140" s="43"/>
      <c r="E140" s="193"/>
    </row>
    <row r="141" spans="1:8" ht="34" customHeight="1" thickBot="1">
      <c r="A141" s="136"/>
      <c r="C141" s="57">
        <v>2023</v>
      </c>
      <c r="D141" s="57">
        <v>2024</v>
      </c>
      <c r="E141" s="205">
        <v>2025</v>
      </c>
    </row>
    <row r="142" spans="1:8" ht="33.65" customHeight="1">
      <c r="A142" s="136"/>
      <c r="B142" s="140" t="s">
        <v>75</v>
      </c>
      <c r="C142" s="204" t="str">
        <f>VLOOKUP($C$40,'_€ CDOKE'!$A$13:$E$359,2,FALSE)</f>
        <v>€ 1.732.890</v>
      </c>
      <c r="D142" s="204" t="str">
        <f>VLOOKUP($C$40,'_€ CDOKE'!$A$13:$E$359,3,FALSE)</f>
        <v>€ 1.748.610</v>
      </c>
      <c r="E142" s="204" t="str">
        <f>VLOOKUP($C$40,'_€ CDOKE'!$A$13:$E$359,4,FALSE)</f>
        <v>€ 1.764.329</v>
      </c>
    </row>
  </sheetData>
  <dataConsolidate/>
  <mergeCells count="15">
    <mergeCell ref="B45:G45"/>
    <mergeCell ref="B47:G47"/>
    <mergeCell ref="B99:G99"/>
    <mergeCell ref="H126:H128"/>
    <mergeCell ref="G126:G128"/>
    <mergeCell ref="C126:C128"/>
    <mergeCell ref="D126:D128"/>
    <mergeCell ref="E126:E128"/>
    <mergeCell ref="F126:F128"/>
    <mergeCell ref="B59:G59"/>
    <mergeCell ref="G131:G133"/>
    <mergeCell ref="C131:C133"/>
    <mergeCell ref="D131:D133"/>
    <mergeCell ref="E131:E133"/>
    <mergeCell ref="F131:F133"/>
  </mergeCells>
  <phoneticPr fontId="12" type="noConversion"/>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711EA18-C477-46E3-B131-40D2C5D1C075}">
          <x14:formula1>
            <xm:f>'_LAI T1.3'!$A$2:$A$343</xm:f>
          </x14:formula1>
          <xm:sqref>A1 C40</xm:sqref>
        </x14:dataValidation>
        <x14:dataValidation type="list" allowBlank="1" showInputMessage="1" showErrorMessage="1" xr:uid="{744E3788-4DC0-4B2A-A71A-B65263B04877}">
          <x14:formula1>
            <xm:f>'_LAI T2'!$H$1:$I$1</xm:f>
          </x14:formula1>
          <xm:sqref>K83:K84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8F827-B31E-4CDB-BA45-61BB9735C318}">
  <sheetPr codeName="Blad12">
    <tabColor theme="9" tint="-0.499984740745262"/>
  </sheetPr>
  <dimension ref="A1:L343"/>
  <sheetViews>
    <sheetView zoomScaleNormal="100" workbookViewId="0">
      <selection activeCell="L10" sqref="L10"/>
    </sheetView>
  </sheetViews>
  <sheetFormatPr defaultRowHeight="14.5"/>
  <cols>
    <col min="1" max="1" width="27.54296875" customWidth="1"/>
    <col min="2" max="2" width="23.54296875" bestFit="1" customWidth="1"/>
    <col min="3" max="3" width="32.1796875" customWidth="1"/>
    <col min="4" max="4" width="30.54296875" bestFit="1" customWidth="1"/>
    <col min="5" max="5" width="24.1796875" bestFit="1" customWidth="1"/>
    <col min="6" max="6" width="13.54296875" bestFit="1" customWidth="1"/>
    <col min="10" max="10" width="17.54296875" customWidth="1"/>
    <col min="11" max="11" width="17.453125" customWidth="1"/>
    <col min="12" max="12" width="9.453125" bestFit="1" customWidth="1"/>
  </cols>
  <sheetData>
    <row r="1" spans="1:12">
      <c r="A1" s="64" t="s">
        <v>76</v>
      </c>
      <c r="B1" s="64" t="s">
        <v>77</v>
      </c>
      <c r="C1" s="64" t="s">
        <v>78</v>
      </c>
    </row>
    <row r="2" spans="1:12">
      <c r="A2" t="s">
        <v>79</v>
      </c>
      <c r="B2" t="s">
        <v>80</v>
      </c>
      <c r="C2" t="s">
        <v>80</v>
      </c>
    </row>
    <row r="3" spans="1:12">
      <c r="A3" t="s">
        <v>81</v>
      </c>
      <c r="B3" t="s">
        <v>82</v>
      </c>
      <c r="C3" t="s">
        <v>83</v>
      </c>
    </row>
    <row r="4" spans="1:12" ht="15" thickBot="1">
      <c r="A4" t="s">
        <v>84</v>
      </c>
      <c r="B4" t="s">
        <v>85</v>
      </c>
      <c r="C4" t="s">
        <v>86</v>
      </c>
    </row>
    <row r="5" spans="1:12" ht="15" thickBot="1">
      <c r="A5" t="s">
        <v>87</v>
      </c>
      <c r="B5" t="s">
        <v>88</v>
      </c>
      <c r="C5" t="s">
        <v>88</v>
      </c>
      <c r="K5" s="7" t="s">
        <v>89</v>
      </c>
    </row>
    <row r="6" spans="1:12">
      <c r="A6" t="s">
        <v>90</v>
      </c>
      <c r="B6" t="s">
        <v>91</v>
      </c>
      <c r="C6" t="s">
        <v>92</v>
      </c>
      <c r="K6" s="63" t="s">
        <v>93</v>
      </c>
      <c r="L6" t="s">
        <v>94</v>
      </c>
    </row>
    <row r="7" spans="1:12">
      <c r="A7" t="s">
        <v>95</v>
      </c>
      <c r="B7" t="s">
        <v>96</v>
      </c>
      <c r="C7" t="s">
        <v>92</v>
      </c>
      <c r="K7" s="63" t="s">
        <v>97</v>
      </c>
      <c r="L7" t="s">
        <v>98</v>
      </c>
    </row>
    <row r="8" spans="1:12">
      <c r="A8" t="s">
        <v>99</v>
      </c>
      <c r="B8" t="s">
        <v>100</v>
      </c>
      <c r="C8" t="s">
        <v>83</v>
      </c>
      <c r="K8" s="63" t="s">
        <v>101</v>
      </c>
      <c r="L8" t="s">
        <v>102</v>
      </c>
    </row>
    <row r="9" spans="1:12">
      <c r="A9" t="s">
        <v>103</v>
      </c>
      <c r="B9" t="s">
        <v>104</v>
      </c>
      <c r="C9" t="s">
        <v>94</v>
      </c>
      <c r="K9" s="63" t="s">
        <v>105</v>
      </c>
      <c r="L9" t="s">
        <v>94</v>
      </c>
    </row>
    <row r="10" spans="1:12">
      <c r="A10" t="s">
        <v>106</v>
      </c>
      <c r="B10" t="s">
        <v>107</v>
      </c>
      <c r="C10" t="s">
        <v>107</v>
      </c>
      <c r="K10" s="63" t="s">
        <v>108</v>
      </c>
      <c r="L10" t="s">
        <v>94</v>
      </c>
    </row>
    <row r="11" spans="1:12">
      <c r="A11" t="s">
        <v>109</v>
      </c>
      <c r="B11" t="s">
        <v>110</v>
      </c>
      <c r="C11" t="s">
        <v>92</v>
      </c>
      <c r="K11" s="63" t="s">
        <v>111</v>
      </c>
      <c r="L11" t="s">
        <v>94</v>
      </c>
    </row>
    <row r="12" spans="1:12">
      <c r="A12" t="s">
        <v>112</v>
      </c>
      <c r="B12" t="s">
        <v>113</v>
      </c>
      <c r="C12" t="s">
        <v>114</v>
      </c>
      <c r="K12" s="63" t="s">
        <v>115</v>
      </c>
      <c r="L12" t="s">
        <v>94</v>
      </c>
    </row>
    <row r="13" spans="1:12">
      <c r="A13" t="s">
        <v>116</v>
      </c>
      <c r="B13" t="s">
        <v>113</v>
      </c>
      <c r="C13" t="s">
        <v>114</v>
      </c>
      <c r="K13" s="63" t="s">
        <v>117</v>
      </c>
      <c r="L13" t="s">
        <v>94</v>
      </c>
    </row>
    <row r="14" spans="1:12">
      <c r="A14" t="s">
        <v>118</v>
      </c>
      <c r="B14" t="s">
        <v>88</v>
      </c>
      <c r="C14" t="s">
        <v>88</v>
      </c>
      <c r="K14" s="63" t="s">
        <v>119</v>
      </c>
      <c r="L14" t="s">
        <v>94</v>
      </c>
    </row>
    <row r="15" spans="1:12">
      <c r="A15" t="s">
        <v>120</v>
      </c>
      <c r="B15" t="s">
        <v>120</v>
      </c>
      <c r="C15" t="s">
        <v>121</v>
      </c>
      <c r="K15" s="63" t="s">
        <v>122</v>
      </c>
      <c r="L15" t="s">
        <v>94</v>
      </c>
    </row>
    <row r="16" spans="1:12">
      <c r="A16" t="s">
        <v>123</v>
      </c>
      <c r="B16" t="s">
        <v>82</v>
      </c>
      <c r="C16" t="s">
        <v>83</v>
      </c>
      <c r="K16" s="63" t="s">
        <v>124</v>
      </c>
      <c r="L16" t="s">
        <v>94</v>
      </c>
    </row>
    <row r="17" spans="1:3">
      <c r="A17" t="s">
        <v>125</v>
      </c>
      <c r="B17" t="s">
        <v>82</v>
      </c>
      <c r="C17" t="s">
        <v>83</v>
      </c>
    </row>
    <row r="18" spans="1:3">
      <c r="A18" t="s">
        <v>126</v>
      </c>
      <c r="B18" t="s">
        <v>127</v>
      </c>
      <c r="C18" t="s">
        <v>86</v>
      </c>
    </row>
    <row r="19" spans="1:3">
      <c r="A19" t="s">
        <v>128</v>
      </c>
      <c r="B19" t="s">
        <v>129</v>
      </c>
      <c r="C19" t="s">
        <v>86</v>
      </c>
    </row>
    <row r="20" spans="1:3">
      <c r="A20" t="s">
        <v>130</v>
      </c>
      <c r="B20" t="s">
        <v>80</v>
      </c>
      <c r="C20" t="s">
        <v>80</v>
      </c>
    </row>
    <row r="21" spans="1:3">
      <c r="A21" t="s">
        <v>131</v>
      </c>
      <c r="B21" t="s">
        <v>132</v>
      </c>
      <c r="C21" t="s">
        <v>114</v>
      </c>
    </row>
    <row r="22" spans="1:3">
      <c r="A22" t="s">
        <v>133</v>
      </c>
      <c r="B22" t="s">
        <v>113</v>
      </c>
      <c r="C22" t="s">
        <v>114</v>
      </c>
    </row>
    <row r="23" spans="1:3">
      <c r="A23" t="s">
        <v>134</v>
      </c>
      <c r="B23" t="s">
        <v>120</v>
      </c>
      <c r="C23" t="s">
        <v>121</v>
      </c>
    </row>
    <row r="24" spans="1:3">
      <c r="A24" t="s">
        <v>135</v>
      </c>
      <c r="B24" t="s">
        <v>96</v>
      </c>
      <c r="C24" t="s">
        <v>92</v>
      </c>
    </row>
    <row r="25" spans="1:3">
      <c r="A25" t="s">
        <v>136</v>
      </c>
      <c r="B25" t="s">
        <v>137</v>
      </c>
      <c r="C25" t="s">
        <v>86</v>
      </c>
    </row>
    <row r="26" spans="1:3">
      <c r="A26" t="s">
        <v>138</v>
      </c>
      <c r="B26" t="s">
        <v>139</v>
      </c>
      <c r="C26" t="s">
        <v>140</v>
      </c>
    </row>
    <row r="27" spans="1:3">
      <c r="A27" t="s">
        <v>141</v>
      </c>
      <c r="B27" t="s">
        <v>139</v>
      </c>
      <c r="C27" t="s">
        <v>140</v>
      </c>
    </row>
    <row r="28" spans="1:3">
      <c r="A28" t="s">
        <v>142</v>
      </c>
      <c r="B28" t="s">
        <v>143</v>
      </c>
      <c r="C28" t="s">
        <v>140</v>
      </c>
    </row>
    <row r="29" spans="1:3">
      <c r="A29" t="s">
        <v>144</v>
      </c>
      <c r="B29" t="s">
        <v>129</v>
      </c>
      <c r="C29" t="s">
        <v>86</v>
      </c>
    </row>
    <row r="30" spans="1:3">
      <c r="A30" t="s">
        <v>145</v>
      </c>
      <c r="B30" t="s">
        <v>132</v>
      </c>
      <c r="C30" t="s">
        <v>114</v>
      </c>
    </row>
    <row r="31" spans="1:3">
      <c r="A31" t="s">
        <v>146</v>
      </c>
      <c r="B31" t="s">
        <v>143</v>
      </c>
      <c r="C31" t="s">
        <v>140</v>
      </c>
    </row>
    <row r="32" spans="1:3">
      <c r="A32" t="s">
        <v>147</v>
      </c>
      <c r="B32" t="s">
        <v>100</v>
      </c>
      <c r="C32" t="s">
        <v>83</v>
      </c>
    </row>
    <row r="33" spans="1:3">
      <c r="A33" t="s">
        <v>148</v>
      </c>
      <c r="B33" t="s">
        <v>113</v>
      </c>
      <c r="C33" t="s">
        <v>114</v>
      </c>
    </row>
    <row r="34" spans="1:3">
      <c r="A34" t="s">
        <v>149</v>
      </c>
      <c r="B34" t="s">
        <v>85</v>
      </c>
      <c r="C34" t="s">
        <v>86</v>
      </c>
    </row>
    <row r="35" spans="1:3">
      <c r="A35" t="s">
        <v>150</v>
      </c>
      <c r="B35" t="s">
        <v>151</v>
      </c>
      <c r="C35" t="s">
        <v>114</v>
      </c>
    </row>
    <row r="36" spans="1:3">
      <c r="A36" t="s">
        <v>152</v>
      </c>
      <c r="B36" t="s">
        <v>132</v>
      </c>
      <c r="C36" t="s">
        <v>114</v>
      </c>
    </row>
    <row r="37" spans="1:3">
      <c r="A37" t="s">
        <v>153</v>
      </c>
      <c r="B37" t="s">
        <v>129</v>
      </c>
      <c r="C37" t="s">
        <v>86</v>
      </c>
    </row>
    <row r="38" spans="1:3">
      <c r="A38" t="s">
        <v>154</v>
      </c>
      <c r="B38" t="s">
        <v>82</v>
      </c>
      <c r="C38" t="s">
        <v>83</v>
      </c>
    </row>
    <row r="39" spans="1:3">
      <c r="A39" t="s">
        <v>155</v>
      </c>
      <c r="B39" t="s">
        <v>132</v>
      </c>
      <c r="C39" t="s">
        <v>114</v>
      </c>
    </row>
    <row r="40" spans="1:3">
      <c r="A40" t="s">
        <v>156</v>
      </c>
      <c r="B40" t="s">
        <v>82</v>
      </c>
      <c r="C40" t="s">
        <v>83</v>
      </c>
    </row>
    <row r="41" spans="1:3">
      <c r="A41" t="s">
        <v>157</v>
      </c>
      <c r="B41" t="s">
        <v>82</v>
      </c>
      <c r="C41" t="s">
        <v>83</v>
      </c>
    </row>
    <row r="42" spans="1:3">
      <c r="A42" t="s">
        <v>158</v>
      </c>
      <c r="B42" t="s">
        <v>159</v>
      </c>
      <c r="C42" t="s">
        <v>92</v>
      </c>
    </row>
    <row r="43" spans="1:3">
      <c r="A43" t="s">
        <v>160</v>
      </c>
      <c r="B43" t="s">
        <v>151</v>
      </c>
      <c r="C43" t="s">
        <v>114</v>
      </c>
    </row>
    <row r="44" spans="1:3">
      <c r="A44" t="s">
        <v>161</v>
      </c>
      <c r="B44" t="s">
        <v>80</v>
      </c>
      <c r="C44" t="s">
        <v>80</v>
      </c>
    </row>
    <row r="45" spans="1:3">
      <c r="A45" t="s">
        <v>162</v>
      </c>
      <c r="B45" t="s">
        <v>104</v>
      </c>
      <c r="C45" t="s">
        <v>94</v>
      </c>
    </row>
    <row r="46" spans="1:3">
      <c r="A46" t="s">
        <v>163</v>
      </c>
      <c r="B46" t="s">
        <v>164</v>
      </c>
      <c r="C46" t="s">
        <v>164</v>
      </c>
    </row>
    <row r="47" spans="1:3">
      <c r="A47" t="s">
        <v>165</v>
      </c>
      <c r="B47" t="s">
        <v>151</v>
      </c>
      <c r="C47" t="s">
        <v>114</v>
      </c>
    </row>
    <row r="48" spans="1:3">
      <c r="A48" t="s">
        <v>166</v>
      </c>
      <c r="B48" t="s">
        <v>113</v>
      </c>
      <c r="C48" t="s">
        <v>114</v>
      </c>
    </row>
    <row r="49" spans="1:3">
      <c r="A49" t="s">
        <v>167</v>
      </c>
      <c r="B49" t="s">
        <v>85</v>
      </c>
      <c r="C49" t="s">
        <v>86</v>
      </c>
    </row>
    <row r="50" spans="1:3">
      <c r="A50" t="s">
        <v>168</v>
      </c>
      <c r="B50" t="s">
        <v>127</v>
      </c>
      <c r="C50" t="s">
        <v>86</v>
      </c>
    </row>
    <row r="51" spans="1:3">
      <c r="A51" t="s">
        <v>169</v>
      </c>
      <c r="B51" t="s">
        <v>139</v>
      </c>
      <c r="C51" t="s">
        <v>140</v>
      </c>
    </row>
    <row r="52" spans="1:3">
      <c r="A52" t="s">
        <v>170</v>
      </c>
      <c r="B52" t="s">
        <v>171</v>
      </c>
      <c r="C52" t="s">
        <v>121</v>
      </c>
    </row>
    <row r="53" spans="1:3">
      <c r="A53" t="s">
        <v>172</v>
      </c>
      <c r="B53" t="s">
        <v>120</v>
      </c>
      <c r="C53" t="s">
        <v>121</v>
      </c>
    </row>
    <row r="54" spans="1:3">
      <c r="A54" t="s">
        <v>173</v>
      </c>
      <c r="B54" t="s">
        <v>174</v>
      </c>
      <c r="C54" t="s">
        <v>86</v>
      </c>
    </row>
    <row r="55" spans="1:3">
      <c r="A55" t="s">
        <v>175</v>
      </c>
      <c r="B55" t="s">
        <v>96</v>
      </c>
      <c r="C55" t="s">
        <v>92</v>
      </c>
    </row>
    <row r="56" spans="1:3">
      <c r="A56" t="s">
        <v>176</v>
      </c>
      <c r="B56" t="s">
        <v>100</v>
      </c>
      <c r="C56" t="s">
        <v>83</v>
      </c>
    </row>
    <row r="57" spans="1:3">
      <c r="A57" t="s">
        <v>177</v>
      </c>
      <c r="B57" t="s">
        <v>80</v>
      </c>
      <c r="C57" t="s">
        <v>80</v>
      </c>
    </row>
    <row r="58" spans="1:3">
      <c r="A58" t="s">
        <v>178</v>
      </c>
      <c r="B58" t="s">
        <v>132</v>
      </c>
      <c r="C58" t="s">
        <v>114</v>
      </c>
    </row>
    <row r="59" spans="1:3">
      <c r="A59" t="s">
        <v>179</v>
      </c>
      <c r="B59" t="s">
        <v>174</v>
      </c>
      <c r="C59" t="s">
        <v>86</v>
      </c>
    </row>
    <row r="60" spans="1:3">
      <c r="A60" t="s">
        <v>93</v>
      </c>
      <c r="B60" t="s">
        <v>89</v>
      </c>
      <c r="C60" t="s">
        <v>94</v>
      </c>
    </row>
    <row r="61" spans="1:3">
      <c r="A61" t="s">
        <v>180</v>
      </c>
      <c r="B61" t="s">
        <v>88</v>
      </c>
      <c r="C61" t="s">
        <v>88</v>
      </c>
    </row>
    <row r="62" spans="1:3">
      <c r="A62" t="s">
        <v>181</v>
      </c>
      <c r="B62" t="s">
        <v>171</v>
      </c>
      <c r="C62" t="s">
        <v>121</v>
      </c>
    </row>
    <row r="63" spans="1:3">
      <c r="A63" t="s">
        <v>182</v>
      </c>
      <c r="B63" t="s">
        <v>88</v>
      </c>
      <c r="C63" t="s">
        <v>88</v>
      </c>
    </row>
    <row r="64" spans="1:3">
      <c r="A64" t="s">
        <v>183</v>
      </c>
      <c r="B64" t="s">
        <v>171</v>
      </c>
      <c r="C64" t="s">
        <v>121</v>
      </c>
    </row>
    <row r="65" spans="1:3">
      <c r="A65" t="s">
        <v>184</v>
      </c>
      <c r="B65" t="s">
        <v>80</v>
      </c>
      <c r="C65" t="s">
        <v>80</v>
      </c>
    </row>
    <row r="66" spans="1:3">
      <c r="A66" t="s">
        <v>185</v>
      </c>
      <c r="B66" t="s">
        <v>96</v>
      </c>
      <c r="C66" t="s">
        <v>92</v>
      </c>
    </row>
    <row r="67" spans="1:3">
      <c r="A67" t="s">
        <v>186</v>
      </c>
      <c r="B67" t="s">
        <v>100</v>
      </c>
      <c r="C67" t="s">
        <v>83</v>
      </c>
    </row>
    <row r="68" spans="1:3">
      <c r="A68" t="s">
        <v>187</v>
      </c>
      <c r="B68" t="s">
        <v>132</v>
      </c>
      <c r="C68" t="s">
        <v>114</v>
      </c>
    </row>
    <row r="69" spans="1:3">
      <c r="A69" t="s">
        <v>97</v>
      </c>
      <c r="B69" t="s">
        <v>89</v>
      </c>
      <c r="C69" t="s">
        <v>94</v>
      </c>
    </row>
    <row r="70" spans="1:3">
      <c r="A70" t="s">
        <v>188</v>
      </c>
      <c r="B70" t="s">
        <v>82</v>
      </c>
      <c r="C70" t="s">
        <v>83</v>
      </c>
    </row>
    <row r="71" spans="1:3">
      <c r="A71" t="s">
        <v>189</v>
      </c>
      <c r="B71" t="s">
        <v>100</v>
      </c>
      <c r="C71" t="s">
        <v>83</v>
      </c>
    </row>
    <row r="72" spans="1:3">
      <c r="A72" t="s">
        <v>190</v>
      </c>
      <c r="B72" t="s">
        <v>104</v>
      </c>
      <c r="C72" t="s">
        <v>94</v>
      </c>
    </row>
    <row r="73" spans="1:3">
      <c r="A73" t="s">
        <v>191</v>
      </c>
      <c r="B73" t="s">
        <v>129</v>
      </c>
      <c r="C73" t="s">
        <v>86</v>
      </c>
    </row>
    <row r="74" spans="1:3">
      <c r="A74" t="s">
        <v>192</v>
      </c>
      <c r="B74" t="s">
        <v>85</v>
      </c>
      <c r="C74" t="s">
        <v>86</v>
      </c>
    </row>
    <row r="75" spans="1:3">
      <c r="A75" t="s">
        <v>193</v>
      </c>
      <c r="B75" t="s">
        <v>194</v>
      </c>
      <c r="C75" t="s">
        <v>114</v>
      </c>
    </row>
    <row r="76" spans="1:3">
      <c r="A76" t="s">
        <v>195</v>
      </c>
      <c r="B76" t="s">
        <v>91</v>
      </c>
      <c r="C76" t="s">
        <v>92</v>
      </c>
    </row>
    <row r="77" spans="1:3">
      <c r="A77" t="s">
        <v>196</v>
      </c>
      <c r="B77" t="s">
        <v>100</v>
      </c>
      <c r="C77" t="s">
        <v>83</v>
      </c>
    </row>
    <row r="78" spans="1:3">
      <c r="A78" t="s">
        <v>197</v>
      </c>
      <c r="B78" t="s">
        <v>113</v>
      </c>
      <c r="C78" t="s">
        <v>114</v>
      </c>
    </row>
    <row r="79" spans="1:3">
      <c r="A79" t="s">
        <v>198</v>
      </c>
      <c r="B79" t="s">
        <v>107</v>
      </c>
      <c r="C79" t="s">
        <v>107</v>
      </c>
    </row>
    <row r="80" spans="1:3">
      <c r="A80" t="s">
        <v>199</v>
      </c>
      <c r="B80" t="s">
        <v>129</v>
      </c>
      <c r="C80" t="s">
        <v>86</v>
      </c>
    </row>
    <row r="81" spans="1:3">
      <c r="A81" t="s">
        <v>200</v>
      </c>
      <c r="B81" t="s">
        <v>129</v>
      </c>
      <c r="C81" t="s">
        <v>86</v>
      </c>
    </row>
    <row r="82" spans="1:3">
      <c r="A82" t="s">
        <v>201</v>
      </c>
      <c r="B82" t="s">
        <v>143</v>
      </c>
      <c r="C82" t="s">
        <v>140</v>
      </c>
    </row>
    <row r="83" spans="1:3">
      <c r="A83" t="s">
        <v>202</v>
      </c>
      <c r="B83" t="s">
        <v>82</v>
      </c>
      <c r="C83" t="s">
        <v>83</v>
      </c>
    </row>
    <row r="84" spans="1:3">
      <c r="A84" t="s">
        <v>203</v>
      </c>
      <c r="B84" t="s">
        <v>137</v>
      </c>
      <c r="C84" t="s">
        <v>86</v>
      </c>
    </row>
    <row r="85" spans="1:3">
      <c r="A85" t="s">
        <v>204</v>
      </c>
      <c r="B85" t="s">
        <v>120</v>
      </c>
      <c r="C85" t="s">
        <v>121</v>
      </c>
    </row>
    <row r="86" spans="1:3">
      <c r="A86" t="s">
        <v>205</v>
      </c>
      <c r="B86" t="s">
        <v>102</v>
      </c>
      <c r="C86" t="s">
        <v>102</v>
      </c>
    </row>
    <row r="87" spans="1:3">
      <c r="A87" t="s">
        <v>206</v>
      </c>
      <c r="B87" t="s">
        <v>132</v>
      </c>
      <c r="C87" t="s">
        <v>114</v>
      </c>
    </row>
    <row r="88" spans="1:3">
      <c r="A88" t="s">
        <v>207</v>
      </c>
      <c r="B88" t="s">
        <v>139</v>
      </c>
      <c r="C88" t="s">
        <v>140</v>
      </c>
    </row>
    <row r="89" spans="1:3">
      <c r="A89" t="s">
        <v>208</v>
      </c>
      <c r="B89" t="s">
        <v>132</v>
      </c>
      <c r="C89" t="s">
        <v>114</v>
      </c>
    </row>
    <row r="90" spans="1:3">
      <c r="A90" t="s">
        <v>209</v>
      </c>
      <c r="B90" t="s">
        <v>210</v>
      </c>
      <c r="C90" t="s">
        <v>86</v>
      </c>
    </row>
    <row r="91" spans="1:3">
      <c r="A91" t="s">
        <v>211</v>
      </c>
      <c r="B91" t="s">
        <v>80</v>
      </c>
      <c r="C91" t="s">
        <v>80</v>
      </c>
    </row>
    <row r="92" spans="1:3">
      <c r="A92" t="s">
        <v>212</v>
      </c>
      <c r="B92" t="s">
        <v>100</v>
      </c>
      <c r="C92" t="s">
        <v>83</v>
      </c>
    </row>
    <row r="93" spans="1:3">
      <c r="A93" t="s">
        <v>213</v>
      </c>
      <c r="B93" t="s">
        <v>104</v>
      </c>
      <c r="C93" t="s">
        <v>94</v>
      </c>
    </row>
    <row r="94" spans="1:3">
      <c r="A94" t="s">
        <v>214</v>
      </c>
      <c r="B94" t="s">
        <v>127</v>
      </c>
      <c r="C94" t="s">
        <v>86</v>
      </c>
    </row>
    <row r="95" spans="1:3">
      <c r="A95" t="s">
        <v>215</v>
      </c>
      <c r="B95" t="s">
        <v>210</v>
      </c>
      <c r="C95" t="s">
        <v>86</v>
      </c>
    </row>
    <row r="96" spans="1:3">
      <c r="A96" t="s">
        <v>216</v>
      </c>
      <c r="B96" t="s">
        <v>113</v>
      </c>
      <c r="C96" t="s">
        <v>114</v>
      </c>
    </row>
    <row r="97" spans="1:3">
      <c r="A97" t="s">
        <v>217</v>
      </c>
      <c r="B97" t="s">
        <v>113</v>
      </c>
      <c r="C97" t="s">
        <v>114</v>
      </c>
    </row>
    <row r="98" spans="1:3">
      <c r="A98" t="s">
        <v>218</v>
      </c>
      <c r="B98" t="s">
        <v>132</v>
      </c>
      <c r="C98" t="s">
        <v>114</v>
      </c>
    </row>
    <row r="99" spans="1:3">
      <c r="A99" t="s">
        <v>219</v>
      </c>
      <c r="B99" t="s">
        <v>132</v>
      </c>
      <c r="C99" t="s">
        <v>114</v>
      </c>
    </row>
    <row r="100" spans="1:3">
      <c r="A100" t="s">
        <v>220</v>
      </c>
      <c r="B100" t="s">
        <v>143</v>
      </c>
      <c r="C100" t="s">
        <v>140</v>
      </c>
    </row>
    <row r="101" spans="1:3">
      <c r="A101" t="s">
        <v>221</v>
      </c>
      <c r="B101" t="s">
        <v>194</v>
      </c>
      <c r="C101" t="s">
        <v>114</v>
      </c>
    </row>
    <row r="102" spans="1:3">
      <c r="A102" t="s">
        <v>222</v>
      </c>
      <c r="B102" t="s">
        <v>222</v>
      </c>
      <c r="C102" t="s">
        <v>92</v>
      </c>
    </row>
    <row r="103" spans="1:3">
      <c r="A103" t="s">
        <v>223</v>
      </c>
      <c r="B103" t="s">
        <v>164</v>
      </c>
      <c r="C103" t="s">
        <v>164</v>
      </c>
    </row>
    <row r="104" spans="1:3">
      <c r="A104" t="s">
        <v>224</v>
      </c>
      <c r="B104" t="s">
        <v>194</v>
      </c>
      <c r="C104" t="s">
        <v>114</v>
      </c>
    </row>
    <row r="105" spans="1:3">
      <c r="A105" t="s">
        <v>225</v>
      </c>
      <c r="B105" t="s">
        <v>82</v>
      </c>
      <c r="C105" t="s">
        <v>83</v>
      </c>
    </row>
    <row r="106" spans="1:3">
      <c r="A106" t="s">
        <v>226</v>
      </c>
      <c r="B106" t="s">
        <v>227</v>
      </c>
      <c r="C106" t="s">
        <v>92</v>
      </c>
    </row>
    <row r="107" spans="1:3">
      <c r="A107" t="s">
        <v>228</v>
      </c>
      <c r="B107" t="s">
        <v>159</v>
      </c>
      <c r="C107" t="s">
        <v>92</v>
      </c>
    </row>
    <row r="108" spans="1:3">
      <c r="A108" t="s">
        <v>102</v>
      </c>
      <c r="B108" t="s">
        <v>102</v>
      </c>
      <c r="C108" t="s">
        <v>102</v>
      </c>
    </row>
    <row r="109" spans="1:3">
      <c r="A109" t="s">
        <v>229</v>
      </c>
      <c r="B109" t="s">
        <v>139</v>
      </c>
      <c r="C109" t="s">
        <v>140</v>
      </c>
    </row>
    <row r="110" spans="1:3">
      <c r="A110" t="s">
        <v>230</v>
      </c>
      <c r="B110" t="s">
        <v>104</v>
      </c>
      <c r="C110" t="s">
        <v>94</v>
      </c>
    </row>
    <row r="111" spans="1:3">
      <c r="A111" t="s">
        <v>231</v>
      </c>
      <c r="B111" t="s">
        <v>82</v>
      </c>
      <c r="C111" t="s">
        <v>83</v>
      </c>
    </row>
    <row r="112" spans="1:3">
      <c r="A112" t="s">
        <v>232</v>
      </c>
      <c r="B112" t="s">
        <v>82</v>
      </c>
      <c r="C112" t="s">
        <v>83</v>
      </c>
    </row>
    <row r="113" spans="1:3">
      <c r="A113" t="s">
        <v>233</v>
      </c>
      <c r="B113" t="s">
        <v>113</v>
      </c>
      <c r="C113" t="s">
        <v>114</v>
      </c>
    </row>
    <row r="114" spans="1:3">
      <c r="A114" t="s">
        <v>101</v>
      </c>
      <c r="B114" t="s">
        <v>89</v>
      </c>
      <c r="C114" t="s">
        <v>94</v>
      </c>
    </row>
    <row r="115" spans="1:3">
      <c r="A115" t="s">
        <v>234</v>
      </c>
      <c r="B115" t="s">
        <v>210</v>
      </c>
      <c r="C115" t="s">
        <v>86</v>
      </c>
    </row>
    <row r="116" spans="1:3">
      <c r="A116" t="s">
        <v>235</v>
      </c>
      <c r="B116" t="s">
        <v>91</v>
      </c>
      <c r="C116" t="s">
        <v>92</v>
      </c>
    </row>
    <row r="117" spans="1:3">
      <c r="A117" t="s">
        <v>236</v>
      </c>
      <c r="B117" t="s">
        <v>88</v>
      </c>
      <c r="C117" t="s">
        <v>88</v>
      </c>
    </row>
    <row r="118" spans="1:3">
      <c r="A118" t="s">
        <v>237</v>
      </c>
      <c r="B118" t="s">
        <v>210</v>
      </c>
      <c r="C118" t="s">
        <v>86</v>
      </c>
    </row>
    <row r="119" spans="1:3">
      <c r="A119" t="s">
        <v>238</v>
      </c>
      <c r="B119" t="s">
        <v>82</v>
      </c>
      <c r="C119" t="s">
        <v>83</v>
      </c>
    </row>
    <row r="120" spans="1:3">
      <c r="A120" t="s">
        <v>239</v>
      </c>
      <c r="B120" t="s">
        <v>82</v>
      </c>
      <c r="C120" t="s">
        <v>83</v>
      </c>
    </row>
    <row r="121" spans="1:3">
      <c r="A121" t="s">
        <v>240</v>
      </c>
      <c r="B121" t="s">
        <v>127</v>
      </c>
      <c r="C121" t="s">
        <v>86</v>
      </c>
    </row>
    <row r="122" spans="1:3">
      <c r="A122" t="s">
        <v>241</v>
      </c>
      <c r="B122" t="s">
        <v>88</v>
      </c>
      <c r="C122" t="s">
        <v>88</v>
      </c>
    </row>
    <row r="123" spans="1:3">
      <c r="A123" t="s">
        <v>242</v>
      </c>
      <c r="B123" t="s">
        <v>139</v>
      </c>
      <c r="C123" t="s">
        <v>140</v>
      </c>
    </row>
    <row r="124" spans="1:3">
      <c r="A124" t="s">
        <v>243</v>
      </c>
      <c r="B124" t="s">
        <v>132</v>
      </c>
      <c r="C124" t="s">
        <v>114</v>
      </c>
    </row>
    <row r="125" spans="1:3">
      <c r="A125" t="s">
        <v>244</v>
      </c>
      <c r="B125" t="s">
        <v>100</v>
      </c>
      <c r="C125" t="s">
        <v>83</v>
      </c>
    </row>
    <row r="126" spans="1:3">
      <c r="A126" t="s">
        <v>245</v>
      </c>
      <c r="B126" t="s">
        <v>104</v>
      </c>
      <c r="C126" t="s">
        <v>94</v>
      </c>
    </row>
    <row r="127" spans="1:3">
      <c r="A127" t="s">
        <v>246</v>
      </c>
      <c r="B127" t="s">
        <v>132</v>
      </c>
      <c r="C127" t="s">
        <v>114</v>
      </c>
    </row>
    <row r="128" spans="1:3">
      <c r="A128" t="s">
        <v>247</v>
      </c>
      <c r="B128" t="s">
        <v>91</v>
      </c>
      <c r="C128" t="s">
        <v>92</v>
      </c>
    </row>
    <row r="129" spans="1:3">
      <c r="A129" t="s">
        <v>248</v>
      </c>
      <c r="B129" t="s">
        <v>104</v>
      </c>
      <c r="C129" t="s">
        <v>94</v>
      </c>
    </row>
    <row r="130" spans="1:3">
      <c r="A130" t="s">
        <v>249</v>
      </c>
      <c r="B130" t="s">
        <v>102</v>
      </c>
      <c r="C130" t="s">
        <v>102</v>
      </c>
    </row>
    <row r="131" spans="1:3">
      <c r="A131" t="s">
        <v>250</v>
      </c>
      <c r="B131" t="s">
        <v>129</v>
      </c>
      <c r="C131" t="s">
        <v>86</v>
      </c>
    </row>
    <row r="132" spans="1:3">
      <c r="A132" t="s">
        <v>251</v>
      </c>
      <c r="B132" t="s">
        <v>194</v>
      </c>
      <c r="C132" t="s">
        <v>114</v>
      </c>
    </row>
    <row r="133" spans="1:3">
      <c r="A133" t="s">
        <v>252</v>
      </c>
      <c r="B133" t="s">
        <v>110</v>
      </c>
      <c r="C133" t="s">
        <v>92</v>
      </c>
    </row>
    <row r="134" spans="1:3">
      <c r="A134" t="s">
        <v>253</v>
      </c>
      <c r="B134" t="s">
        <v>194</v>
      </c>
      <c r="C134" t="s">
        <v>114</v>
      </c>
    </row>
    <row r="135" spans="1:3">
      <c r="A135" t="s">
        <v>254</v>
      </c>
      <c r="B135" t="s">
        <v>82</v>
      </c>
      <c r="C135" t="s">
        <v>83</v>
      </c>
    </row>
    <row r="136" spans="1:3">
      <c r="A136" t="s">
        <v>255</v>
      </c>
      <c r="B136" t="s">
        <v>255</v>
      </c>
      <c r="C136" t="s">
        <v>92</v>
      </c>
    </row>
    <row r="137" spans="1:3">
      <c r="A137" t="s">
        <v>256</v>
      </c>
      <c r="B137" t="s">
        <v>104</v>
      </c>
      <c r="C137" t="s">
        <v>94</v>
      </c>
    </row>
    <row r="138" spans="1:3">
      <c r="A138" t="s">
        <v>257</v>
      </c>
      <c r="B138" t="s">
        <v>100</v>
      </c>
      <c r="C138" t="s">
        <v>83</v>
      </c>
    </row>
    <row r="139" spans="1:3">
      <c r="A139" t="s">
        <v>258</v>
      </c>
      <c r="B139" t="s">
        <v>80</v>
      </c>
      <c r="C139" t="s">
        <v>80</v>
      </c>
    </row>
    <row r="140" spans="1:3">
      <c r="A140" t="s">
        <v>259</v>
      </c>
      <c r="B140" t="s">
        <v>100</v>
      </c>
      <c r="C140" t="s">
        <v>83</v>
      </c>
    </row>
    <row r="141" spans="1:3">
      <c r="A141" t="s">
        <v>260</v>
      </c>
      <c r="B141" t="s">
        <v>143</v>
      </c>
      <c r="C141" t="s">
        <v>140</v>
      </c>
    </row>
    <row r="142" spans="1:3">
      <c r="A142" t="s">
        <v>261</v>
      </c>
      <c r="B142" t="s">
        <v>171</v>
      </c>
      <c r="C142" t="s">
        <v>121</v>
      </c>
    </row>
    <row r="143" spans="1:3">
      <c r="A143" t="s">
        <v>262</v>
      </c>
      <c r="B143" t="s">
        <v>82</v>
      </c>
      <c r="C143" t="s">
        <v>83</v>
      </c>
    </row>
    <row r="144" spans="1:3">
      <c r="A144" t="s">
        <v>263</v>
      </c>
      <c r="B144" t="s">
        <v>164</v>
      </c>
      <c r="C144" t="s">
        <v>164</v>
      </c>
    </row>
    <row r="145" spans="1:3">
      <c r="A145" t="s">
        <v>264</v>
      </c>
      <c r="B145" t="s">
        <v>171</v>
      </c>
      <c r="C145" t="s">
        <v>121</v>
      </c>
    </row>
    <row r="146" spans="1:3">
      <c r="A146" t="s">
        <v>265</v>
      </c>
      <c r="B146" t="s">
        <v>110</v>
      </c>
      <c r="C146" t="s">
        <v>92</v>
      </c>
    </row>
    <row r="147" spans="1:3">
      <c r="A147" t="s">
        <v>105</v>
      </c>
      <c r="B147" t="s">
        <v>89</v>
      </c>
      <c r="C147" t="s">
        <v>94</v>
      </c>
    </row>
    <row r="148" spans="1:3">
      <c r="A148" t="s">
        <v>266</v>
      </c>
      <c r="B148" t="s">
        <v>164</v>
      </c>
      <c r="C148" t="s">
        <v>164</v>
      </c>
    </row>
    <row r="149" spans="1:3">
      <c r="A149" t="s">
        <v>267</v>
      </c>
      <c r="B149" t="s">
        <v>110</v>
      </c>
      <c r="C149" t="s">
        <v>92</v>
      </c>
    </row>
    <row r="150" spans="1:3">
      <c r="A150" t="s">
        <v>268</v>
      </c>
      <c r="B150" t="s">
        <v>139</v>
      </c>
      <c r="C150" t="s">
        <v>140</v>
      </c>
    </row>
    <row r="151" spans="1:3">
      <c r="A151" t="s">
        <v>269</v>
      </c>
      <c r="B151" t="s">
        <v>100</v>
      </c>
      <c r="C151" t="s">
        <v>83</v>
      </c>
    </row>
    <row r="152" spans="1:3">
      <c r="A152" t="s">
        <v>270</v>
      </c>
      <c r="B152" t="s">
        <v>96</v>
      </c>
      <c r="C152" t="s">
        <v>92</v>
      </c>
    </row>
    <row r="153" spans="1:3">
      <c r="A153" t="s">
        <v>271</v>
      </c>
      <c r="B153" t="s">
        <v>159</v>
      </c>
      <c r="C153" t="s">
        <v>92</v>
      </c>
    </row>
    <row r="154" spans="1:3">
      <c r="A154" t="s">
        <v>272</v>
      </c>
      <c r="B154" t="s">
        <v>132</v>
      </c>
      <c r="C154" t="s">
        <v>114</v>
      </c>
    </row>
    <row r="155" spans="1:3">
      <c r="A155" t="s">
        <v>273</v>
      </c>
      <c r="B155" t="s">
        <v>151</v>
      </c>
      <c r="C155" t="s">
        <v>114</v>
      </c>
    </row>
    <row r="156" spans="1:3">
      <c r="A156" t="s">
        <v>274</v>
      </c>
      <c r="B156" t="s">
        <v>139</v>
      </c>
      <c r="C156" t="s">
        <v>140</v>
      </c>
    </row>
    <row r="157" spans="1:3">
      <c r="A157" t="s">
        <v>275</v>
      </c>
      <c r="B157" t="s">
        <v>82</v>
      </c>
      <c r="C157" t="s">
        <v>83</v>
      </c>
    </row>
    <row r="158" spans="1:3">
      <c r="A158" t="s">
        <v>276</v>
      </c>
      <c r="B158" t="s">
        <v>96</v>
      </c>
      <c r="C158" t="s">
        <v>92</v>
      </c>
    </row>
    <row r="159" spans="1:3">
      <c r="A159" t="s">
        <v>277</v>
      </c>
      <c r="B159" t="s">
        <v>82</v>
      </c>
      <c r="C159" t="s">
        <v>83</v>
      </c>
    </row>
    <row r="160" spans="1:3">
      <c r="A160" t="s">
        <v>278</v>
      </c>
      <c r="B160" t="s">
        <v>88</v>
      </c>
      <c r="C160" t="s">
        <v>88</v>
      </c>
    </row>
    <row r="161" spans="1:3">
      <c r="A161" t="s">
        <v>279</v>
      </c>
      <c r="B161" t="s">
        <v>110</v>
      </c>
      <c r="C161" t="s">
        <v>92</v>
      </c>
    </row>
    <row r="162" spans="1:3">
      <c r="A162" t="s">
        <v>280</v>
      </c>
      <c r="B162" t="s">
        <v>110</v>
      </c>
      <c r="C162" t="s">
        <v>92</v>
      </c>
    </row>
    <row r="163" spans="1:3">
      <c r="A163" t="s">
        <v>281</v>
      </c>
      <c r="B163" t="s">
        <v>96</v>
      </c>
      <c r="C163" t="s">
        <v>92</v>
      </c>
    </row>
    <row r="164" spans="1:3">
      <c r="A164" t="s">
        <v>282</v>
      </c>
      <c r="B164" t="s">
        <v>107</v>
      </c>
      <c r="C164" t="s">
        <v>107</v>
      </c>
    </row>
    <row r="165" spans="1:3">
      <c r="A165" t="s">
        <v>283</v>
      </c>
      <c r="B165" t="s">
        <v>143</v>
      </c>
      <c r="C165" t="s">
        <v>140</v>
      </c>
    </row>
    <row r="166" spans="1:3">
      <c r="A166" t="s">
        <v>284</v>
      </c>
      <c r="B166" t="s">
        <v>120</v>
      </c>
      <c r="C166" t="s">
        <v>121</v>
      </c>
    </row>
    <row r="167" spans="1:3">
      <c r="A167" t="s">
        <v>285</v>
      </c>
      <c r="B167" t="s">
        <v>129</v>
      </c>
      <c r="C167" t="s">
        <v>86</v>
      </c>
    </row>
    <row r="168" spans="1:3">
      <c r="A168" t="s">
        <v>286</v>
      </c>
      <c r="B168" t="s">
        <v>110</v>
      </c>
      <c r="C168" t="s">
        <v>92</v>
      </c>
    </row>
    <row r="169" spans="1:3">
      <c r="A169" t="s">
        <v>287</v>
      </c>
      <c r="B169" t="s">
        <v>127</v>
      </c>
      <c r="C169" t="s">
        <v>86</v>
      </c>
    </row>
    <row r="170" spans="1:3">
      <c r="A170" t="s">
        <v>288</v>
      </c>
      <c r="B170" t="s">
        <v>194</v>
      </c>
      <c r="C170" t="s">
        <v>114</v>
      </c>
    </row>
    <row r="171" spans="1:3">
      <c r="A171" t="s">
        <v>289</v>
      </c>
      <c r="B171" t="s">
        <v>171</v>
      </c>
      <c r="C171" t="s">
        <v>121</v>
      </c>
    </row>
    <row r="172" spans="1:3">
      <c r="A172" t="s">
        <v>290</v>
      </c>
      <c r="B172" t="s">
        <v>104</v>
      </c>
      <c r="C172" t="s">
        <v>94</v>
      </c>
    </row>
    <row r="173" spans="1:3">
      <c r="A173" t="s">
        <v>291</v>
      </c>
      <c r="B173" t="s">
        <v>174</v>
      </c>
      <c r="C173" t="s">
        <v>86</v>
      </c>
    </row>
    <row r="174" spans="1:3">
      <c r="A174" t="s">
        <v>292</v>
      </c>
      <c r="B174" t="s">
        <v>143</v>
      </c>
      <c r="C174" t="s">
        <v>140</v>
      </c>
    </row>
    <row r="175" spans="1:3">
      <c r="A175" t="s">
        <v>293</v>
      </c>
      <c r="B175" t="s">
        <v>151</v>
      </c>
      <c r="C175" t="s">
        <v>114</v>
      </c>
    </row>
    <row r="176" spans="1:3">
      <c r="A176" t="s">
        <v>294</v>
      </c>
      <c r="B176" t="s">
        <v>96</v>
      </c>
      <c r="C176" t="s">
        <v>92</v>
      </c>
    </row>
    <row r="177" spans="1:3">
      <c r="A177" t="s">
        <v>295</v>
      </c>
      <c r="B177" t="s">
        <v>139</v>
      </c>
      <c r="C177" t="s">
        <v>140</v>
      </c>
    </row>
    <row r="178" spans="1:3">
      <c r="A178" t="s">
        <v>296</v>
      </c>
      <c r="B178" t="s">
        <v>100</v>
      </c>
      <c r="C178" t="s">
        <v>83</v>
      </c>
    </row>
    <row r="179" spans="1:3">
      <c r="A179" t="s">
        <v>297</v>
      </c>
      <c r="B179" t="s">
        <v>139</v>
      </c>
      <c r="C179" t="s">
        <v>140</v>
      </c>
    </row>
    <row r="180" spans="1:3">
      <c r="A180" t="s">
        <v>298</v>
      </c>
      <c r="B180" t="s">
        <v>151</v>
      </c>
      <c r="C180" t="s">
        <v>114</v>
      </c>
    </row>
    <row r="181" spans="1:3">
      <c r="A181" t="s">
        <v>299</v>
      </c>
      <c r="B181" t="s">
        <v>80</v>
      </c>
      <c r="C181" t="s">
        <v>80</v>
      </c>
    </row>
    <row r="182" spans="1:3">
      <c r="A182" t="s">
        <v>300</v>
      </c>
      <c r="B182" t="s">
        <v>164</v>
      </c>
      <c r="C182" t="s">
        <v>164</v>
      </c>
    </row>
    <row r="183" spans="1:3">
      <c r="A183" t="s">
        <v>301</v>
      </c>
      <c r="B183" t="s">
        <v>96</v>
      </c>
      <c r="C183" t="s">
        <v>92</v>
      </c>
    </row>
    <row r="184" spans="1:3">
      <c r="A184" t="s">
        <v>302</v>
      </c>
      <c r="B184" t="s">
        <v>80</v>
      </c>
      <c r="C184" t="s">
        <v>80</v>
      </c>
    </row>
    <row r="185" spans="1:3">
      <c r="A185" t="s">
        <v>303</v>
      </c>
      <c r="B185" t="s">
        <v>102</v>
      </c>
      <c r="C185" t="s">
        <v>102</v>
      </c>
    </row>
    <row r="186" spans="1:3">
      <c r="A186" t="s">
        <v>304</v>
      </c>
      <c r="B186" t="s">
        <v>113</v>
      </c>
      <c r="C186" t="s">
        <v>114</v>
      </c>
    </row>
    <row r="187" spans="1:3">
      <c r="A187" t="s">
        <v>305</v>
      </c>
      <c r="B187" t="s">
        <v>227</v>
      </c>
      <c r="C187" t="s">
        <v>92</v>
      </c>
    </row>
    <row r="188" spans="1:3">
      <c r="A188" t="s">
        <v>306</v>
      </c>
      <c r="B188" t="s">
        <v>85</v>
      </c>
      <c r="C188" t="s">
        <v>86</v>
      </c>
    </row>
    <row r="189" spans="1:3">
      <c r="A189" t="s">
        <v>307</v>
      </c>
      <c r="B189" t="s">
        <v>171</v>
      </c>
      <c r="C189" t="s">
        <v>121</v>
      </c>
    </row>
    <row r="190" spans="1:3">
      <c r="A190" t="s">
        <v>308</v>
      </c>
      <c r="B190" t="s">
        <v>143</v>
      </c>
      <c r="C190" t="s">
        <v>140</v>
      </c>
    </row>
    <row r="191" spans="1:3">
      <c r="A191" t="s">
        <v>309</v>
      </c>
      <c r="B191" t="s">
        <v>174</v>
      </c>
      <c r="C191" t="s">
        <v>86</v>
      </c>
    </row>
    <row r="192" spans="1:3">
      <c r="A192" t="s">
        <v>310</v>
      </c>
      <c r="B192" t="s">
        <v>143</v>
      </c>
      <c r="C192" t="s">
        <v>140</v>
      </c>
    </row>
    <row r="193" spans="1:3">
      <c r="A193" t="s">
        <v>311</v>
      </c>
      <c r="B193" t="s">
        <v>171</v>
      </c>
      <c r="C193" t="s">
        <v>121</v>
      </c>
    </row>
    <row r="194" spans="1:3">
      <c r="A194" t="s">
        <v>312</v>
      </c>
      <c r="B194" t="s">
        <v>110</v>
      </c>
      <c r="C194" t="s">
        <v>92</v>
      </c>
    </row>
    <row r="195" spans="1:3">
      <c r="A195" t="s">
        <v>313</v>
      </c>
      <c r="B195" t="s">
        <v>137</v>
      </c>
      <c r="C195" t="s">
        <v>86</v>
      </c>
    </row>
    <row r="196" spans="1:3">
      <c r="A196" t="s">
        <v>314</v>
      </c>
      <c r="B196" t="s">
        <v>129</v>
      </c>
      <c r="C196" t="s">
        <v>86</v>
      </c>
    </row>
    <row r="197" spans="1:3">
      <c r="A197" t="s">
        <v>315</v>
      </c>
      <c r="B197" t="s">
        <v>96</v>
      </c>
      <c r="C197" t="s">
        <v>92</v>
      </c>
    </row>
    <row r="198" spans="1:3">
      <c r="A198" t="s">
        <v>316</v>
      </c>
      <c r="B198" t="s">
        <v>88</v>
      </c>
      <c r="C198" t="s">
        <v>88</v>
      </c>
    </row>
    <row r="199" spans="1:3">
      <c r="A199" t="s">
        <v>317</v>
      </c>
      <c r="B199" t="s">
        <v>164</v>
      </c>
      <c r="C199" t="s">
        <v>164</v>
      </c>
    </row>
    <row r="200" spans="1:3">
      <c r="A200" t="s">
        <v>318</v>
      </c>
      <c r="B200" t="s">
        <v>80</v>
      </c>
      <c r="C200" t="s">
        <v>80</v>
      </c>
    </row>
    <row r="201" spans="1:3">
      <c r="A201" t="s">
        <v>319</v>
      </c>
      <c r="B201" t="s">
        <v>107</v>
      </c>
      <c r="C201" t="s">
        <v>107</v>
      </c>
    </row>
    <row r="202" spans="1:3">
      <c r="A202" t="s">
        <v>320</v>
      </c>
      <c r="B202" t="s">
        <v>110</v>
      </c>
      <c r="C202" t="s">
        <v>92</v>
      </c>
    </row>
    <row r="203" spans="1:3">
      <c r="A203" t="s">
        <v>321</v>
      </c>
      <c r="B203" t="s">
        <v>132</v>
      </c>
      <c r="C203" t="s">
        <v>114</v>
      </c>
    </row>
    <row r="204" spans="1:3">
      <c r="A204" t="s">
        <v>322</v>
      </c>
      <c r="B204" t="s">
        <v>210</v>
      </c>
      <c r="C204" t="s">
        <v>86</v>
      </c>
    </row>
    <row r="205" spans="1:3">
      <c r="A205" t="s">
        <v>323</v>
      </c>
      <c r="B205" t="s">
        <v>110</v>
      </c>
      <c r="C205" t="s">
        <v>92</v>
      </c>
    </row>
    <row r="206" spans="1:3">
      <c r="A206" t="s">
        <v>324</v>
      </c>
      <c r="B206" t="s">
        <v>132</v>
      </c>
      <c r="C206" t="s">
        <v>114</v>
      </c>
    </row>
    <row r="207" spans="1:3">
      <c r="A207" t="s">
        <v>325</v>
      </c>
      <c r="B207" t="s">
        <v>194</v>
      </c>
      <c r="C207" t="s">
        <v>114</v>
      </c>
    </row>
    <row r="208" spans="1:3">
      <c r="A208" t="s">
        <v>326</v>
      </c>
      <c r="B208" t="s">
        <v>102</v>
      </c>
      <c r="C208" t="s">
        <v>102</v>
      </c>
    </row>
    <row r="209" spans="1:3">
      <c r="A209" t="s">
        <v>327</v>
      </c>
      <c r="B209" t="s">
        <v>210</v>
      </c>
      <c r="C209" t="s">
        <v>86</v>
      </c>
    </row>
    <row r="210" spans="1:3">
      <c r="A210" t="s">
        <v>328</v>
      </c>
      <c r="B210" t="s">
        <v>104</v>
      </c>
      <c r="C210" t="s">
        <v>94</v>
      </c>
    </row>
    <row r="211" spans="1:3">
      <c r="A211" t="s">
        <v>108</v>
      </c>
      <c r="B211" t="s">
        <v>89</v>
      </c>
      <c r="C211" t="s">
        <v>94</v>
      </c>
    </row>
    <row r="212" spans="1:3">
      <c r="A212" t="s">
        <v>111</v>
      </c>
      <c r="B212" t="s">
        <v>89</v>
      </c>
      <c r="C212" t="s">
        <v>94</v>
      </c>
    </row>
    <row r="213" spans="1:3">
      <c r="A213" t="s">
        <v>329</v>
      </c>
      <c r="B213" t="s">
        <v>85</v>
      </c>
      <c r="C213" t="s">
        <v>86</v>
      </c>
    </row>
    <row r="214" spans="1:3">
      <c r="A214" t="s">
        <v>330</v>
      </c>
      <c r="B214" t="s">
        <v>113</v>
      </c>
      <c r="C214" t="s">
        <v>114</v>
      </c>
    </row>
    <row r="215" spans="1:3">
      <c r="A215" t="s">
        <v>331</v>
      </c>
      <c r="B215" t="s">
        <v>88</v>
      </c>
      <c r="C215" t="s">
        <v>88</v>
      </c>
    </row>
    <row r="216" spans="1:3">
      <c r="A216" t="s">
        <v>332</v>
      </c>
      <c r="B216" t="s">
        <v>82</v>
      </c>
      <c r="C216" t="s">
        <v>83</v>
      </c>
    </row>
    <row r="217" spans="1:3">
      <c r="A217" t="s">
        <v>333</v>
      </c>
      <c r="B217" t="s">
        <v>100</v>
      </c>
      <c r="C217" t="s">
        <v>83</v>
      </c>
    </row>
    <row r="218" spans="1:3">
      <c r="A218" t="s">
        <v>334</v>
      </c>
      <c r="B218" t="s">
        <v>88</v>
      </c>
      <c r="C218" t="s">
        <v>88</v>
      </c>
    </row>
    <row r="219" spans="1:3">
      <c r="A219" t="s">
        <v>335</v>
      </c>
      <c r="B219" t="s">
        <v>151</v>
      </c>
      <c r="C219" t="s">
        <v>114</v>
      </c>
    </row>
    <row r="220" spans="1:3">
      <c r="A220" t="s">
        <v>336</v>
      </c>
      <c r="B220" t="s">
        <v>85</v>
      </c>
      <c r="C220" t="s">
        <v>86</v>
      </c>
    </row>
    <row r="221" spans="1:3">
      <c r="A221" t="s">
        <v>337</v>
      </c>
      <c r="B221" t="s">
        <v>82</v>
      </c>
      <c r="C221" t="s">
        <v>83</v>
      </c>
    </row>
    <row r="222" spans="1:3">
      <c r="A222" t="s">
        <v>338</v>
      </c>
      <c r="B222" t="s">
        <v>171</v>
      </c>
      <c r="C222" t="s">
        <v>121</v>
      </c>
    </row>
    <row r="223" spans="1:3">
      <c r="A223" t="s">
        <v>339</v>
      </c>
      <c r="B223" t="s">
        <v>129</v>
      </c>
      <c r="C223" t="s">
        <v>86</v>
      </c>
    </row>
    <row r="224" spans="1:3">
      <c r="A224" t="s">
        <v>340</v>
      </c>
      <c r="B224" t="s">
        <v>91</v>
      </c>
      <c r="C224" t="s">
        <v>92</v>
      </c>
    </row>
    <row r="225" spans="1:3">
      <c r="A225" t="s">
        <v>341</v>
      </c>
      <c r="B225" t="s">
        <v>143</v>
      </c>
      <c r="C225" t="s">
        <v>140</v>
      </c>
    </row>
    <row r="226" spans="1:3">
      <c r="A226" t="s">
        <v>342</v>
      </c>
      <c r="B226" t="s">
        <v>102</v>
      </c>
      <c r="C226" t="s">
        <v>102</v>
      </c>
    </row>
    <row r="227" spans="1:3">
      <c r="A227" t="s">
        <v>343</v>
      </c>
      <c r="B227" t="s">
        <v>96</v>
      </c>
      <c r="C227" t="s">
        <v>92</v>
      </c>
    </row>
    <row r="228" spans="1:3">
      <c r="A228" t="s">
        <v>344</v>
      </c>
      <c r="B228" t="s">
        <v>82</v>
      </c>
      <c r="C228" t="s">
        <v>83</v>
      </c>
    </row>
    <row r="229" spans="1:3">
      <c r="A229" t="s">
        <v>345</v>
      </c>
      <c r="B229" t="s">
        <v>210</v>
      </c>
      <c r="C229" t="s">
        <v>86</v>
      </c>
    </row>
    <row r="230" spans="1:3">
      <c r="A230" t="s">
        <v>115</v>
      </c>
      <c r="B230" t="s">
        <v>89</v>
      </c>
      <c r="C230" t="s">
        <v>94</v>
      </c>
    </row>
    <row r="231" spans="1:3">
      <c r="A231" t="s">
        <v>346</v>
      </c>
      <c r="B231" t="s">
        <v>164</v>
      </c>
      <c r="C231" t="s">
        <v>164</v>
      </c>
    </row>
    <row r="232" spans="1:3">
      <c r="A232" t="s">
        <v>347</v>
      </c>
      <c r="B232" t="s">
        <v>129</v>
      </c>
      <c r="C232" t="s">
        <v>86</v>
      </c>
    </row>
    <row r="233" spans="1:3">
      <c r="A233" t="s">
        <v>348</v>
      </c>
      <c r="B233" t="s">
        <v>137</v>
      </c>
      <c r="C233" t="s">
        <v>121</v>
      </c>
    </row>
    <row r="234" spans="1:3">
      <c r="A234" t="s">
        <v>349</v>
      </c>
      <c r="B234" t="s">
        <v>132</v>
      </c>
      <c r="C234" t="s">
        <v>114</v>
      </c>
    </row>
    <row r="235" spans="1:3">
      <c r="A235" t="s">
        <v>350</v>
      </c>
      <c r="B235" t="s">
        <v>129</v>
      </c>
      <c r="C235" t="s">
        <v>86</v>
      </c>
    </row>
    <row r="236" spans="1:3">
      <c r="A236" t="s">
        <v>351</v>
      </c>
      <c r="B236" t="s">
        <v>137</v>
      </c>
      <c r="C236" t="s">
        <v>121</v>
      </c>
    </row>
    <row r="237" spans="1:3">
      <c r="A237" t="s">
        <v>352</v>
      </c>
      <c r="B237" t="s">
        <v>96</v>
      </c>
      <c r="C237" t="s">
        <v>92</v>
      </c>
    </row>
    <row r="238" spans="1:3">
      <c r="A238" t="s">
        <v>353</v>
      </c>
      <c r="B238" t="s">
        <v>104</v>
      </c>
      <c r="C238" t="s">
        <v>94</v>
      </c>
    </row>
    <row r="239" spans="1:3">
      <c r="A239" t="s">
        <v>354</v>
      </c>
      <c r="B239" t="s">
        <v>96</v>
      </c>
      <c r="C239" t="s">
        <v>92</v>
      </c>
    </row>
    <row r="240" spans="1:3">
      <c r="A240" t="s">
        <v>355</v>
      </c>
      <c r="B240" t="s">
        <v>143</v>
      </c>
      <c r="C240" t="s">
        <v>140</v>
      </c>
    </row>
    <row r="241" spans="1:3">
      <c r="A241" t="s">
        <v>356</v>
      </c>
      <c r="B241" t="s">
        <v>143</v>
      </c>
      <c r="C241" t="s">
        <v>140</v>
      </c>
    </row>
    <row r="242" spans="1:3">
      <c r="A242" t="s">
        <v>357</v>
      </c>
      <c r="B242" t="s">
        <v>113</v>
      </c>
      <c r="C242" t="s">
        <v>114</v>
      </c>
    </row>
    <row r="243" spans="1:3">
      <c r="A243" t="s">
        <v>358</v>
      </c>
      <c r="B243" t="s">
        <v>96</v>
      </c>
      <c r="C243" t="s">
        <v>92</v>
      </c>
    </row>
    <row r="244" spans="1:3">
      <c r="A244" t="s">
        <v>359</v>
      </c>
      <c r="B244" t="s">
        <v>129</v>
      </c>
      <c r="C244" t="s">
        <v>86</v>
      </c>
    </row>
    <row r="245" spans="1:3">
      <c r="A245" t="s">
        <v>360</v>
      </c>
      <c r="B245" t="s">
        <v>113</v>
      </c>
      <c r="C245" t="s">
        <v>114</v>
      </c>
    </row>
    <row r="246" spans="1:3">
      <c r="A246" t="s">
        <v>361</v>
      </c>
      <c r="B246" t="s">
        <v>100</v>
      </c>
      <c r="C246" t="s">
        <v>83</v>
      </c>
    </row>
    <row r="247" spans="1:3">
      <c r="A247" t="s">
        <v>362</v>
      </c>
      <c r="B247" t="s">
        <v>137</v>
      </c>
      <c r="C247" t="s">
        <v>86</v>
      </c>
    </row>
    <row r="248" spans="1:3">
      <c r="A248" t="s">
        <v>363</v>
      </c>
      <c r="B248" t="s">
        <v>96</v>
      </c>
      <c r="C248" t="s">
        <v>92</v>
      </c>
    </row>
    <row r="249" spans="1:3">
      <c r="A249" t="s">
        <v>364</v>
      </c>
      <c r="B249" t="s">
        <v>88</v>
      </c>
      <c r="C249" t="s">
        <v>88</v>
      </c>
    </row>
    <row r="250" spans="1:3">
      <c r="A250" t="s">
        <v>365</v>
      </c>
      <c r="B250" t="s">
        <v>164</v>
      </c>
      <c r="C250" t="s">
        <v>164</v>
      </c>
    </row>
    <row r="251" spans="1:3">
      <c r="A251" t="s">
        <v>366</v>
      </c>
      <c r="B251" t="s">
        <v>96</v>
      </c>
      <c r="C251" t="s">
        <v>92</v>
      </c>
    </row>
    <row r="252" spans="1:3">
      <c r="A252" t="s">
        <v>367</v>
      </c>
      <c r="B252" t="s">
        <v>151</v>
      </c>
      <c r="C252" t="s">
        <v>114</v>
      </c>
    </row>
    <row r="253" spans="1:3">
      <c r="A253" t="s">
        <v>368</v>
      </c>
      <c r="B253" t="s">
        <v>139</v>
      </c>
      <c r="C253" t="s">
        <v>140</v>
      </c>
    </row>
    <row r="254" spans="1:3">
      <c r="A254" t="s">
        <v>369</v>
      </c>
      <c r="B254" t="s">
        <v>151</v>
      </c>
      <c r="C254" t="s">
        <v>114</v>
      </c>
    </row>
    <row r="255" spans="1:3">
      <c r="A255" t="s">
        <v>370</v>
      </c>
      <c r="B255" t="s">
        <v>139</v>
      </c>
      <c r="C255" t="s">
        <v>140</v>
      </c>
    </row>
    <row r="256" spans="1:3">
      <c r="A256" t="s">
        <v>371</v>
      </c>
      <c r="B256" t="s">
        <v>91</v>
      </c>
      <c r="C256" t="s">
        <v>92</v>
      </c>
    </row>
    <row r="257" spans="1:3">
      <c r="A257" t="s">
        <v>372</v>
      </c>
      <c r="B257" t="s">
        <v>164</v>
      </c>
      <c r="C257" t="s">
        <v>164</v>
      </c>
    </row>
    <row r="258" spans="1:3">
      <c r="A258" t="s">
        <v>373</v>
      </c>
      <c r="B258" t="s">
        <v>88</v>
      </c>
      <c r="C258" t="s">
        <v>88</v>
      </c>
    </row>
    <row r="259" spans="1:3">
      <c r="A259" t="s">
        <v>374</v>
      </c>
      <c r="B259" t="s">
        <v>120</v>
      </c>
      <c r="C259" t="s">
        <v>121</v>
      </c>
    </row>
    <row r="260" spans="1:3">
      <c r="A260" t="s">
        <v>375</v>
      </c>
      <c r="B260" t="s">
        <v>132</v>
      </c>
      <c r="C260" t="s">
        <v>114</v>
      </c>
    </row>
    <row r="261" spans="1:3">
      <c r="A261" t="s">
        <v>376</v>
      </c>
      <c r="B261" t="s">
        <v>132</v>
      </c>
      <c r="C261" t="s">
        <v>114</v>
      </c>
    </row>
    <row r="262" spans="1:3">
      <c r="A262" t="s">
        <v>377</v>
      </c>
      <c r="B262" t="s">
        <v>102</v>
      </c>
      <c r="C262" t="s">
        <v>102</v>
      </c>
    </row>
    <row r="263" spans="1:3">
      <c r="A263" t="s">
        <v>117</v>
      </c>
      <c r="B263" t="s">
        <v>89</v>
      </c>
      <c r="C263" t="s">
        <v>94</v>
      </c>
    </row>
    <row r="264" spans="1:3">
      <c r="A264" t="s">
        <v>378</v>
      </c>
      <c r="B264" t="s">
        <v>100</v>
      </c>
      <c r="C264" t="s">
        <v>83</v>
      </c>
    </row>
    <row r="265" spans="1:3">
      <c r="A265" t="s">
        <v>379</v>
      </c>
      <c r="B265" t="s">
        <v>113</v>
      </c>
      <c r="C265" t="s">
        <v>114</v>
      </c>
    </row>
    <row r="266" spans="1:3">
      <c r="A266" t="s">
        <v>119</v>
      </c>
      <c r="B266" t="s">
        <v>89</v>
      </c>
      <c r="C266" t="s">
        <v>94</v>
      </c>
    </row>
    <row r="267" spans="1:3">
      <c r="A267" t="s">
        <v>380</v>
      </c>
      <c r="B267" t="s">
        <v>139</v>
      </c>
      <c r="C267" t="s">
        <v>140</v>
      </c>
    </row>
    <row r="268" spans="1:3">
      <c r="A268" t="s">
        <v>381</v>
      </c>
      <c r="B268" t="s">
        <v>171</v>
      </c>
      <c r="C268" t="s">
        <v>121</v>
      </c>
    </row>
    <row r="269" spans="1:3">
      <c r="A269" t="s">
        <v>382</v>
      </c>
      <c r="B269" t="s">
        <v>88</v>
      </c>
      <c r="C269" t="s">
        <v>88</v>
      </c>
    </row>
    <row r="270" spans="1:3">
      <c r="A270" t="s">
        <v>383</v>
      </c>
      <c r="B270" t="s">
        <v>164</v>
      </c>
      <c r="C270" t="s">
        <v>164</v>
      </c>
    </row>
    <row r="271" spans="1:3">
      <c r="A271" t="s">
        <v>384</v>
      </c>
      <c r="B271" t="s">
        <v>88</v>
      </c>
      <c r="C271" t="s">
        <v>88</v>
      </c>
    </row>
    <row r="272" spans="1:3">
      <c r="A272" t="s">
        <v>385</v>
      </c>
      <c r="B272" t="s">
        <v>100</v>
      </c>
      <c r="C272" t="s">
        <v>83</v>
      </c>
    </row>
    <row r="273" spans="1:3">
      <c r="A273" t="s">
        <v>386</v>
      </c>
      <c r="B273" t="s">
        <v>110</v>
      </c>
      <c r="C273" t="s">
        <v>92</v>
      </c>
    </row>
    <row r="274" spans="1:3">
      <c r="A274" t="s">
        <v>387</v>
      </c>
      <c r="B274" t="s">
        <v>164</v>
      </c>
      <c r="C274" t="s">
        <v>164</v>
      </c>
    </row>
    <row r="275" spans="1:3">
      <c r="A275" t="s">
        <v>388</v>
      </c>
      <c r="B275" t="s">
        <v>174</v>
      </c>
      <c r="C275" t="s">
        <v>86</v>
      </c>
    </row>
    <row r="276" spans="1:3">
      <c r="A276" t="s">
        <v>389</v>
      </c>
      <c r="B276" t="s">
        <v>194</v>
      </c>
      <c r="C276" t="s">
        <v>114</v>
      </c>
    </row>
    <row r="277" spans="1:3">
      <c r="A277" t="s">
        <v>390</v>
      </c>
      <c r="B277" t="s">
        <v>104</v>
      </c>
      <c r="C277" t="s">
        <v>94</v>
      </c>
    </row>
    <row r="278" spans="1:3">
      <c r="A278" t="s">
        <v>391</v>
      </c>
      <c r="B278" t="s">
        <v>104</v>
      </c>
      <c r="C278" t="s">
        <v>94</v>
      </c>
    </row>
    <row r="279" spans="1:3">
      <c r="A279" t="s">
        <v>392</v>
      </c>
      <c r="B279" t="s">
        <v>80</v>
      </c>
      <c r="C279" t="s">
        <v>80</v>
      </c>
    </row>
    <row r="280" spans="1:3">
      <c r="A280" t="s">
        <v>393</v>
      </c>
      <c r="B280" t="s">
        <v>88</v>
      </c>
      <c r="C280" t="s">
        <v>88</v>
      </c>
    </row>
    <row r="281" spans="1:3">
      <c r="A281" t="s">
        <v>394</v>
      </c>
      <c r="B281" t="s">
        <v>100</v>
      </c>
      <c r="C281" t="s">
        <v>83</v>
      </c>
    </row>
    <row r="282" spans="1:3">
      <c r="A282" t="s">
        <v>395</v>
      </c>
      <c r="B282" t="s">
        <v>82</v>
      </c>
      <c r="C282" t="s">
        <v>83</v>
      </c>
    </row>
    <row r="283" spans="1:3">
      <c r="A283" t="s">
        <v>396</v>
      </c>
      <c r="B283" t="s">
        <v>107</v>
      </c>
      <c r="C283" t="s">
        <v>107</v>
      </c>
    </row>
    <row r="284" spans="1:3">
      <c r="A284" t="s">
        <v>121</v>
      </c>
      <c r="B284" t="s">
        <v>171</v>
      </c>
      <c r="C284" t="s">
        <v>121</v>
      </c>
    </row>
    <row r="285" spans="1:3">
      <c r="A285" t="s">
        <v>397</v>
      </c>
      <c r="B285" t="s">
        <v>171</v>
      </c>
      <c r="C285" t="s">
        <v>121</v>
      </c>
    </row>
    <row r="286" spans="1:3">
      <c r="A286" t="s">
        <v>398</v>
      </c>
      <c r="B286" t="s">
        <v>139</v>
      </c>
      <c r="C286" t="s">
        <v>140</v>
      </c>
    </row>
    <row r="287" spans="1:3">
      <c r="A287" t="s">
        <v>399</v>
      </c>
      <c r="B287" t="s">
        <v>139</v>
      </c>
      <c r="C287" t="s">
        <v>140</v>
      </c>
    </row>
    <row r="288" spans="1:3">
      <c r="A288" t="s">
        <v>400</v>
      </c>
      <c r="B288" t="s">
        <v>132</v>
      </c>
      <c r="C288" t="s">
        <v>114</v>
      </c>
    </row>
    <row r="289" spans="1:3">
      <c r="A289" t="s">
        <v>401</v>
      </c>
      <c r="B289" t="s">
        <v>102</v>
      </c>
      <c r="C289" t="s">
        <v>102</v>
      </c>
    </row>
    <row r="290" spans="1:3">
      <c r="A290" t="s">
        <v>402</v>
      </c>
      <c r="B290" t="s">
        <v>137</v>
      </c>
      <c r="C290" t="s">
        <v>121</v>
      </c>
    </row>
    <row r="291" spans="1:3">
      <c r="A291" t="s">
        <v>403</v>
      </c>
      <c r="B291" t="s">
        <v>164</v>
      </c>
      <c r="C291" t="s">
        <v>164</v>
      </c>
    </row>
    <row r="292" spans="1:3">
      <c r="A292" t="s">
        <v>404</v>
      </c>
      <c r="B292" t="s">
        <v>132</v>
      </c>
      <c r="C292" t="s">
        <v>114</v>
      </c>
    </row>
    <row r="293" spans="1:3">
      <c r="A293" t="s">
        <v>405</v>
      </c>
      <c r="B293" t="s">
        <v>82</v>
      </c>
      <c r="C293" t="s">
        <v>83</v>
      </c>
    </row>
    <row r="294" spans="1:3">
      <c r="A294" t="s">
        <v>406</v>
      </c>
      <c r="B294" t="s">
        <v>143</v>
      </c>
      <c r="C294" t="s">
        <v>140</v>
      </c>
    </row>
    <row r="295" spans="1:3">
      <c r="A295" t="s">
        <v>407</v>
      </c>
      <c r="B295" t="s">
        <v>143</v>
      </c>
      <c r="C295" t="s">
        <v>140</v>
      </c>
    </row>
    <row r="296" spans="1:3">
      <c r="A296" t="s">
        <v>408</v>
      </c>
      <c r="B296" t="s">
        <v>171</v>
      </c>
      <c r="C296" t="s">
        <v>121</v>
      </c>
    </row>
    <row r="297" spans="1:3">
      <c r="A297" t="s">
        <v>409</v>
      </c>
      <c r="B297" t="s">
        <v>96</v>
      </c>
      <c r="C297" t="s">
        <v>92</v>
      </c>
    </row>
    <row r="298" spans="1:3">
      <c r="A298" t="s">
        <v>410</v>
      </c>
      <c r="B298" t="s">
        <v>88</v>
      </c>
      <c r="C298" t="s">
        <v>88</v>
      </c>
    </row>
    <row r="299" spans="1:3">
      <c r="A299" t="s">
        <v>411</v>
      </c>
      <c r="B299" t="s">
        <v>164</v>
      </c>
      <c r="C299" t="s">
        <v>164</v>
      </c>
    </row>
    <row r="300" spans="1:3">
      <c r="A300" t="s">
        <v>412</v>
      </c>
      <c r="B300" t="s">
        <v>139</v>
      </c>
      <c r="C300" t="s">
        <v>140</v>
      </c>
    </row>
    <row r="301" spans="1:3">
      <c r="A301" t="s">
        <v>413</v>
      </c>
      <c r="B301" t="s">
        <v>96</v>
      </c>
      <c r="C301" t="s">
        <v>92</v>
      </c>
    </row>
    <row r="302" spans="1:3">
      <c r="A302" t="s">
        <v>414</v>
      </c>
      <c r="B302" t="s">
        <v>110</v>
      </c>
      <c r="C302" t="s">
        <v>92</v>
      </c>
    </row>
    <row r="303" spans="1:3">
      <c r="A303" t="s">
        <v>415</v>
      </c>
      <c r="B303" t="s">
        <v>127</v>
      </c>
      <c r="C303" t="s">
        <v>86</v>
      </c>
    </row>
    <row r="304" spans="1:3">
      <c r="A304" t="s">
        <v>416</v>
      </c>
      <c r="B304" t="s">
        <v>151</v>
      </c>
      <c r="C304" t="s">
        <v>114</v>
      </c>
    </row>
    <row r="305" spans="1:3">
      <c r="A305" t="s">
        <v>417</v>
      </c>
      <c r="B305" t="s">
        <v>88</v>
      </c>
      <c r="C305" t="s">
        <v>88</v>
      </c>
    </row>
    <row r="306" spans="1:3">
      <c r="A306" t="s">
        <v>418</v>
      </c>
      <c r="B306" t="s">
        <v>132</v>
      </c>
      <c r="C306" t="s">
        <v>114</v>
      </c>
    </row>
    <row r="307" spans="1:3">
      <c r="A307" t="s">
        <v>419</v>
      </c>
      <c r="B307" t="s">
        <v>194</v>
      </c>
      <c r="C307" t="s">
        <v>114</v>
      </c>
    </row>
    <row r="308" spans="1:3">
      <c r="A308" t="s">
        <v>420</v>
      </c>
      <c r="B308" t="s">
        <v>159</v>
      </c>
      <c r="C308" t="s">
        <v>92</v>
      </c>
    </row>
    <row r="309" spans="1:3">
      <c r="A309" t="s">
        <v>421</v>
      </c>
      <c r="B309" t="s">
        <v>137</v>
      </c>
      <c r="C309" t="s">
        <v>86</v>
      </c>
    </row>
    <row r="310" spans="1:3">
      <c r="A310" t="s">
        <v>422</v>
      </c>
      <c r="B310" t="s">
        <v>96</v>
      </c>
      <c r="C310" t="s">
        <v>92</v>
      </c>
    </row>
    <row r="311" spans="1:3">
      <c r="A311" t="s">
        <v>423</v>
      </c>
      <c r="B311" t="s">
        <v>82</v>
      </c>
      <c r="C311" t="s">
        <v>83</v>
      </c>
    </row>
    <row r="312" spans="1:3">
      <c r="A312" t="s">
        <v>424</v>
      </c>
      <c r="B312" t="s">
        <v>143</v>
      </c>
      <c r="C312" t="s">
        <v>140</v>
      </c>
    </row>
    <row r="313" spans="1:3">
      <c r="A313" t="s">
        <v>425</v>
      </c>
      <c r="B313" t="s">
        <v>174</v>
      </c>
      <c r="C313" t="s">
        <v>86</v>
      </c>
    </row>
    <row r="314" spans="1:3">
      <c r="A314" t="s">
        <v>426</v>
      </c>
      <c r="B314" t="s">
        <v>174</v>
      </c>
      <c r="C314" t="s">
        <v>86</v>
      </c>
    </row>
    <row r="315" spans="1:3">
      <c r="A315" t="s">
        <v>427</v>
      </c>
      <c r="B315" t="s">
        <v>102</v>
      </c>
      <c r="C315" t="s">
        <v>102</v>
      </c>
    </row>
    <row r="316" spans="1:3">
      <c r="A316" t="s">
        <v>428</v>
      </c>
      <c r="B316" t="s">
        <v>80</v>
      </c>
      <c r="C316" t="s">
        <v>80</v>
      </c>
    </row>
    <row r="317" spans="1:3">
      <c r="A317" t="s">
        <v>429</v>
      </c>
      <c r="B317" t="s">
        <v>129</v>
      </c>
      <c r="C317" t="s">
        <v>86</v>
      </c>
    </row>
    <row r="318" spans="1:3">
      <c r="A318" t="s">
        <v>430</v>
      </c>
      <c r="B318" t="s">
        <v>102</v>
      </c>
      <c r="C318" t="s">
        <v>102</v>
      </c>
    </row>
    <row r="319" spans="1:3">
      <c r="A319" t="s">
        <v>431</v>
      </c>
      <c r="B319" t="s">
        <v>96</v>
      </c>
      <c r="C319" t="s">
        <v>92</v>
      </c>
    </row>
    <row r="320" spans="1:3">
      <c r="A320" t="s">
        <v>432</v>
      </c>
      <c r="B320" t="s">
        <v>88</v>
      </c>
      <c r="C320" t="s">
        <v>88</v>
      </c>
    </row>
    <row r="321" spans="1:3">
      <c r="A321" t="s">
        <v>433</v>
      </c>
      <c r="B321" t="s">
        <v>104</v>
      </c>
      <c r="C321" t="s">
        <v>94</v>
      </c>
    </row>
    <row r="322" spans="1:3">
      <c r="A322" t="s">
        <v>434</v>
      </c>
      <c r="B322" t="s">
        <v>129</v>
      </c>
      <c r="C322" t="s">
        <v>86</v>
      </c>
    </row>
    <row r="323" spans="1:3">
      <c r="A323" t="s">
        <v>435</v>
      </c>
      <c r="B323" t="s">
        <v>82</v>
      </c>
      <c r="C323" t="s">
        <v>83</v>
      </c>
    </row>
    <row r="324" spans="1:3">
      <c r="A324" t="s">
        <v>436</v>
      </c>
      <c r="B324" t="s">
        <v>171</v>
      </c>
      <c r="C324" t="s">
        <v>121</v>
      </c>
    </row>
    <row r="325" spans="1:3">
      <c r="A325" t="s">
        <v>437</v>
      </c>
      <c r="B325" t="s">
        <v>85</v>
      </c>
      <c r="C325" t="s">
        <v>86</v>
      </c>
    </row>
    <row r="326" spans="1:3">
      <c r="A326" t="s">
        <v>438</v>
      </c>
      <c r="B326" t="s">
        <v>113</v>
      </c>
      <c r="C326" t="s">
        <v>114</v>
      </c>
    </row>
    <row r="327" spans="1:3">
      <c r="A327" t="s">
        <v>439</v>
      </c>
      <c r="B327" t="s">
        <v>171</v>
      </c>
      <c r="C327" t="s">
        <v>121</v>
      </c>
    </row>
    <row r="328" spans="1:3">
      <c r="A328" t="s">
        <v>440</v>
      </c>
      <c r="B328" t="s">
        <v>82</v>
      </c>
      <c r="C328" t="s">
        <v>83</v>
      </c>
    </row>
    <row r="329" spans="1:3">
      <c r="A329" t="s">
        <v>441</v>
      </c>
      <c r="B329" t="s">
        <v>120</v>
      </c>
      <c r="C329" t="s">
        <v>121</v>
      </c>
    </row>
    <row r="330" spans="1:3">
      <c r="A330" t="s">
        <v>442</v>
      </c>
      <c r="B330" t="s">
        <v>82</v>
      </c>
      <c r="C330" t="s">
        <v>83</v>
      </c>
    </row>
    <row r="331" spans="1:3">
      <c r="A331" t="s">
        <v>443</v>
      </c>
      <c r="B331" t="s">
        <v>174</v>
      </c>
      <c r="C331" t="s">
        <v>86</v>
      </c>
    </row>
    <row r="332" spans="1:3">
      <c r="A332" t="s">
        <v>444</v>
      </c>
      <c r="B332" t="s">
        <v>82</v>
      </c>
      <c r="C332" t="s">
        <v>83</v>
      </c>
    </row>
    <row r="333" spans="1:3">
      <c r="A333" t="s">
        <v>445</v>
      </c>
      <c r="B333" t="s">
        <v>107</v>
      </c>
      <c r="C333" t="s">
        <v>107</v>
      </c>
    </row>
    <row r="334" spans="1:3">
      <c r="A334" t="s">
        <v>446</v>
      </c>
      <c r="B334" t="s">
        <v>171</v>
      </c>
      <c r="C334" t="s">
        <v>121</v>
      </c>
    </row>
    <row r="335" spans="1:3">
      <c r="A335" t="s">
        <v>7</v>
      </c>
      <c r="B335" t="s">
        <v>129</v>
      </c>
      <c r="C335" t="s">
        <v>86</v>
      </c>
    </row>
    <row r="336" spans="1:3">
      <c r="A336" t="s">
        <v>447</v>
      </c>
      <c r="B336" t="s">
        <v>96</v>
      </c>
      <c r="C336" t="s">
        <v>92</v>
      </c>
    </row>
    <row r="337" spans="1:3">
      <c r="A337" t="s">
        <v>448</v>
      </c>
      <c r="B337" t="s">
        <v>110</v>
      </c>
      <c r="C337" t="s">
        <v>92</v>
      </c>
    </row>
    <row r="338" spans="1:3">
      <c r="A338" t="s">
        <v>449</v>
      </c>
      <c r="B338" t="s">
        <v>159</v>
      </c>
      <c r="C338" t="s">
        <v>92</v>
      </c>
    </row>
    <row r="339" spans="1:3">
      <c r="A339" t="s">
        <v>450</v>
      </c>
      <c r="B339" t="s">
        <v>113</v>
      </c>
      <c r="C339" t="s">
        <v>114</v>
      </c>
    </row>
    <row r="340" spans="1:3">
      <c r="A340" t="s">
        <v>451</v>
      </c>
      <c r="B340" t="s">
        <v>127</v>
      </c>
      <c r="C340" t="s">
        <v>86</v>
      </c>
    </row>
    <row r="341" spans="1:3">
      <c r="A341" t="s">
        <v>122</v>
      </c>
      <c r="B341" t="s">
        <v>89</v>
      </c>
      <c r="C341" t="s">
        <v>94</v>
      </c>
    </row>
    <row r="342" spans="1:3">
      <c r="A342" t="s">
        <v>452</v>
      </c>
      <c r="B342" t="s">
        <v>91</v>
      </c>
      <c r="C342" t="s">
        <v>92</v>
      </c>
    </row>
    <row r="343" spans="1:3">
      <c r="A343" t="s">
        <v>124</v>
      </c>
      <c r="B343" t="s">
        <v>89</v>
      </c>
      <c r="C343" t="s">
        <v>94</v>
      </c>
    </row>
  </sheetData>
  <autoFilter ref="A1:C343" xr:uid="{4AB8F827-B31E-4CDB-BA45-61BB9735C318}"/>
  <hyperlinks>
    <hyperlink ref="K6" r:id="rId1" tooltip="Naar de detailpagina van de gemeente Dalfsen" display="https://www.regioatlas.nl/samenwerkingen/samenwerkingen_item/t/dalfsen" xr:uid="{160D2C91-7611-4FE5-8859-DBCCFE7C1154}"/>
    <hyperlink ref="K7" r:id="rId2" tooltip="Naar de detailpagina van de gemeente Deventer" display="https://www.regioatlas.nl/samenwerkingen/samenwerkingen_item/t/deventer" xr:uid="{75D0E577-0E30-42D5-B46B-9DD0D1CF1D60}"/>
    <hyperlink ref="K8" r:id="rId3" tooltip="Naar de detailpagina van de gemeente Hardenberg" display="https://www.regioatlas.nl/samenwerkingen/samenwerkingen_item/t/hardenberg" xr:uid="{78117F0B-A8EF-4F5B-9D20-32C80B5BB27D}"/>
    <hyperlink ref="K9" r:id="rId4" tooltip="Naar de detailpagina van de gemeente Kampen" display="https://www.regioatlas.nl/samenwerkingen/samenwerkingen_item/t/kampen" xr:uid="{D856B3DA-8E53-44A3-A361-EFBB2533F88F}"/>
    <hyperlink ref="K10" r:id="rId5" tooltip="Naar de detailpagina van de gemeente Olst-Wijhe" display="https://www.regioatlas.nl/samenwerkingen/samenwerkingen_item/t/olst_wijhe" xr:uid="{1778D3B6-53F2-4175-8B46-E31678770E2C}"/>
    <hyperlink ref="K11" r:id="rId6" tooltip="Naar de detailpagina van de gemeente Ommen" display="https://www.regioatlas.nl/samenwerkingen/samenwerkingen_item/t/ommen" xr:uid="{2DCF604C-464E-469F-AA40-8857AA34E6E6}"/>
    <hyperlink ref="K12" r:id="rId7" tooltip="Naar de detailpagina van de gemeente Raalte" display="https://www.regioatlas.nl/samenwerkingen/samenwerkingen_item/t/raalte" xr:uid="{D8E0A7B0-5664-4599-89EF-749C3D0A19A2}"/>
    <hyperlink ref="K13" r:id="rId8" tooltip="Naar de detailpagina van de gemeente Staphorst" display="https://www.regioatlas.nl/samenwerkingen/samenwerkingen_item/t/staphorst" xr:uid="{CCCCD575-E536-4B38-B498-9CEEE35AE8D4}"/>
    <hyperlink ref="K14" r:id="rId9" tooltip="Naar de detailpagina van de gemeente Steenwijkerland" display="https://www.regioatlas.nl/samenwerkingen/samenwerkingen_item/t/steenwijkerland" xr:uid="{9E61EF04-DCF3-4570-A580-2226B4619B7F}"/>
    <hyperlink ref="K15" r:id="rId10" tooltip="Naar de detailpagina van de gemeente Zwartewaterland" display="https://www.regioatlas.nl/samenwerkingen/samenwerkingen_item/t/zwartewaterland" xr:uid="{66927124-0EBD-49F3-A7D6-31DA2FF5E1CF}"/>
    <hyperlink ref="K16" r:id="rId11" tooltip="Naar de detailpagina van de gemeente Zwolle" display="https://www.regioatlas.nl/samenwerkingen/samenwerkingen_item/t/zwolle" xr:uid="{DA9065E3-0136-4F14-84D5-DA700AC6975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14CED-40EB-4CE4-8909-E57B7CF33F6A}">
  <sheetPr codeName="Blad3">
    <tabColor theme="9"/>
  </sheetPr>
  <dimension ref="A1:E359"/>
  <sheetViews>
    <sheetView topLeftCell="A217" workbookViewId="0">
      <selection activeCell="B14" sqref="B14"/>
    </sheetView>
  </sheetViews>
  <sheetFormatPr defaultRowHeight="14.5"/>
  <cols>
    <col min="1" max="5" width="27.54296875" customWidth="1"/>
  </cols>
  <sheetData>
    <row r="1" spans="1:4" ht="15" thickBot="1">
      <c r="A1" s="7" t="s">
        <v>453</v>
      </c>
      <c r="B1" s="8">
        <v>2023</v>
      </c>
      <c r="C1" s="8">
        <v>2024</v>
      </c>
      <c r="D1" s="9">
        <v>2025</v>
      </c>
    </row>
    <row r="2" spans="1:4" ht="15" thickBot="1">
      <c r="A2" s="5" t="s">
        <v>102</v>
      </c>
      <c r="B2" s="6" t="s">
        <v>454</v>
      </c>
      <c r="C2" s="6" t="s">
        <v>455</v>
      </c>
      <c r="D2" s="10" t="s">
        <v>456</v>
      </c>
    </row>
    <row r="3" spans="1:4" ht="15" thickBot="1">
      <c r="A3" s="5" t="s">
        <v>88</v>
      </c>
      <c r="B3" s="6" t="s">
        <v>457</v>
      </c>
      <c r="C3" s="6" t="s">
        <v>458</v>
      </c>
      <c r="D3" s="10" t="s">
        <v>459</v>
      </c>
    </row>
    <row r="4" spans="1:4" ht="15" thickBot="1">
      <c r="A4" s="5" t="s">
        <v>80</v>
      </c>
      <c r="B4" s="6" t="s">
        <v>460</v>
      </c>
      <c r="C4" s="6" t="s">
        <v>461</v>
      </c>
      <c r="D4" s="10" t="s">
        <v>462</v>
      </c>
    </row>
    <row r="5" spans="1:4" ht="15" thickBot="1">
      <c r="A5" s="5" t="s">
        <v>94</v>
      </c>
      <c r="B5" s="6" t="s">
        <v>463</v>
      </c>
      <c r="C5" s="6" t="s">
        <v>464</v>
      </c>
      <c r="D5" s="10" t="s">
        <v>465</v>
      </c>
    </row>
    <row r="6" spans="1:4" ht="15" thickBot="1">
      <c r="A6" s="5" t="s">
        <v>107</v>
      </c>
      <c r="B6" s="6" t="s">
        <v>466</v>
      </c>
      <c r="C6" s="6" t="s">
        <v>467</v>
      </c>
      <c r="D6" s="10" t="s">
        <v>468</v>
      </c>
    </row>
    <row r="7" spans="1:4" ht="15" thickBot="1">
      <c r="A7" s="5" t="s">
        <v>86</v>
      </c>
      <c r="B7" s="6" t="s">
        <v>469</v>
      </c>
      <c r="C7" s="6" t="s">
        <v>470</v>
      </c>
      <c r="D7" s="10" t="s">
        <v>471</v>
      </c>
    </row>
    <row r="8" spans="1:4" ht="15" thickBot="1">
      <c r="A8" s="5" t="s">
        <v>121</v>
      </c>
      <c r="B8" s="6" t="s">
        <v>472</v>
      </c>
      <c r="C8" s="6" t="s">
        <v>473</v>
      </c>
      <c r="D8" s="10" t="s">
        <v>474</v>
      </c>
    </row>
    <row r="9" spans="1:4" ht="15" thickBot="1">
      <c r="A9" s="5" t="s">
        <v>83</v>
      </c>
      <c r="B9" s="6" t="s">
        <v>475</v>
      </c>
      <c r="C9" s="6" t="s">
        <v>476</v>
      </c>
      <c r="D9" s="10" t="s">
        <v>477</v>
      </c>
    </row>
    <row r="10" spans="1:4" ht="15" thickBot="1">
      <c r="A10" s="5" t="s">
        <v>92</v>
      </c>
      <c r="B10" s="6" t="s">
        <v>478</v>
      </c>
      <c r="C10" s="6" t="s">
        <v>479</v>
      </c>
      <c r="D10" s="10" t="s">
        <v>480</v>
      </c>
    </row>
    <row r="11" spans="1:4" ht="15" thickBot="1">
      <c r="A11" s="5" t="s">
        <v>164</v>
      </c>
      <c r="B11" s="6" t="s">
        <v>481</v>
      </c>
      <c r="C11" s="6" t="s">
        <v>482</v>
      </c>
      <c r="D11" s="10" t="s">
        <v>483</v>
      </c>
    </row>
    <row r="12" spans="1:4" ht="15" thickBot="1">
      <c r="A12" s="5" t="s">
        <v>114</v>
      </c>
      <c r="B12" s="6" t="s">
        <v>484</v>
      </c>
      <c r="C12" s="6" t="s">
        <v>485</v>
      </c>
      <c r="D12" s="10" t="s">
        <v>486</v>
      </c>
    </row>
    <row r="13" spans="1:4" ht="15" thickBot="1">
      <c r="A13" s="5" t="s">
        <v>140</v>
      </c>
      <c r="B13" s="6" t="s">
        <v>487</v>
      </c>
      <c r="C13" s="6" t="s">
        <v>488</v>
      </c>
      <c r="D13" s="10" t="s">
        <v>489</v>
      </c>
    </row>
    <row r="16" spans="1:4" ht="15" thickBot="1"/>
    <row r="17" spans="1:5" ht="15" thickBot="1">
      <c r="A17" s="7" t="s">
        <v>490</v>
      </c>
      <c r="B17" s="8">
        <v>2023</v>
      </c>
      <c r="C17" s="8">
        <v>2024</v>
      </c>
      <c r="D17" s="8">
        <v>2025</v>
      </c>
      <c r="E17" s="9" t="s">
        <v>491</v>
      </c>
    </row>
    <row r="18" spans="1:5" ht="15" thickBot="1">
      <c r="A18" s="5" t="s">
        <v>79</v>
      </c>
      <c r="B18" s="6" t="s">
        <v>492</v>
      </c>
      <c r="C18" s="6" t="s">
        <v>493</v>
      </c>
      <c r="D18" s="6" t="s">
        <v>494</v>
      </c>
      <c r="E18" s="10" t="s">
        <v>495</v>
      </c>
    </row>
    <row r="19" spans="1:5" ht="15" thickBot="1">
      <c r="A19" s="5" t="s">
        <v>81</v>
      </c>
      <c r="B19" s="6" t="s">
        <v>496</v>
      </c>
      <c r="C19" s="6" t="s">
        <v>497</v>
      </c>
      <c r="D19" s="6" t="s">
        <v>498</v>
      </c>
      <c r="E19" s="10" t="s">
        <v>495</v>
      </c>
    </row>
    <row r="20" spans="1:5" ht="15" thickBot="1">
      <c r="A20" s="5" t="s">
        <v>84</v>
      </c>
      <c r="B20" s="6" t="s">
        <v>499</v>
      </c>
      <c r="C20" s="6" t="s">
        <v>500</v>
      </c>
      <c r="D20" s="6" t="s">
        <v>501</v>
      </c>
      <c r="E20" s="10" t="s">
        <v>495</v>
      </c>
    </row>
    <row r="21" spans="1:5" ht="15" thickBot="1">
      <c r="A21" s="5" t="s">
        <v>87</v>
      </c>
      <c r="B21" s="6" t="s">
        <v>502</v>
      </c>
      <c r="C21" s="6" t="s">
        <v>503</v>
      </c>
      <c r="D21" s="6" t="s">
        <v>504</v>
      </c>
      <c r="E21" s="10" t="s">
        <v>495</v>
      </c>
    </row>
    <row r="22" spans="1:5" ht="15" thickBot="1">
      <c r="A22" s="5" t="s">
        <v>90</v>
      </c>
      <c r="B22" s="6" t="s">
        <v>505</v>
      </c>
      <c r="C22" s="6" t="s">
        <v>506</v>
      </c>
      <c r="D22" s="6" t="s">
        <v>507</v>
      </c>
      <c r="E22" s="10" t="s">
        <v>495</v>
      </c>
    </row>
    <row r="23" spans="1:5" ht="15" thickBot="1">
      <c r="A23" s="5" t="s">
        <v>95</v>
      </c>
      <c r="B23" s="6" t="s">
        <v>508</v>
      </c>
      <c r="C23" s="6" t="s">
        <v>509</v>
      </c>
      <c r="D23" s="6" t="s">
        <v>510</v>
      </c>
      <c r="E23" s="10" t="s">
        <v>495</v>
      </c>
    </row>
    <row r="24" spans="1:5" ht="15" thickBot="1">
      <c r="A24" s="5" t="s">
        <v>99</v>
      </c>
      <c r="B24" s="6" t="s">
        <v>511</v>
      </c>
      <c r="C24" s="6" t="s">
        <v>512</v>
      </c>
      <c r="D24" s="6" t="s">
        <v>513</v>
      </c>
      <c r="E24" s="10" t="s">
        <v>495</v>
      </c>
    </row>
    <row r="25" spans="1:5" ht="15" thickBot="1">
      <c r="A25" s="5" t="s">
        <v>103</v>
      </c>
      <c r="B25" s="6" t="s">
        <v>514</v>
      </c>
      <c r="C25" s="6" t="s">
        <v>515</v>
      </c>
      <c r="D25" s="6" t="s">
        <v>516</v>
      </c>
      <c r="E25" s="10" t="s">
        <v>495</v>
      </c>
    </row>
    <row r="26" spans="1:5" ht="15" thickBot="1">
      <c r="A26" s="5" t="s">
        <v>106</v>
      </c>
      <c r="B26" s="6" t="s">
        <v>517</v>
      </c>
      <c r="C26" s="6" t="s">
        <v>518</v>
      </c>
      <c r="D26" s="6" t="s">
        <v>519</v>
      </c>
      <c r="E26" s="10" t="s">
        <v>495</v>
      </c>
    </row>
    <row r="27" spans="1:5" ht="15" thickBot="1">
      <c r="A27" s="5" t="s">
        <v>109</v>
      </c>
      <c r="B27" s="6" t="s">
        <v>520</v>
      </c>
      <c r="C27" s="6" t="s">
        <v>521</v>
      </c>
      <c r="D27" s="6" t="s">
        <v>522</v>
      </c>
      <c r="E27" s="10" t="s">
        <v>523</v>
      </c>
    </row>
    <row r="28" spans="1:5" ht="15" thickBot="1">
      <c r="A28" s="5" t="s">
        <v>112</v>
      </c>
      <c r="B28" s="6" t="s">
        <v>524</v>
      </c>
      <c r="C28" s="6" t="s">
        <v>525</v>
      </c>
      <c r="D28" s="6" t="s">
        <v>526</v>
      </c>
      <c r="E28" s="10" t="s">
        <v>495</v>
      </c>
    </row>
    <row r="29" spans="1:5" ht="15" thickBot="1">
      <c r="A29" s="5" t="s">
        <v>116</v>
      </c>
      <c r="B29" s="6" t="s">
        <v>527</v>
      </c>
      <c r="C29" s="6" t="s">
        <v>528</v>
      </c>
      <c r="D29" s="6" t="s">
        <v>529</v>
      </c>
      <c r="E29" s="10" t="s">
        <v>495</v>
      </c>
    </row>
    <row r="30" spans="1:5" ht="15" thickBot="1">
      <c r="A30" s="5" t="s">
        <v>118</v>
      </c>
      <c r="B30" s="6" t="s">
        <v>530</v>
      </c>
      <c r="C30" s="6" t="s">
        <v>531</v>
      </c>
      <c r="D30" s="6" t="s">
        <v>532</v>
      </c>
      <c r="E30" s="10" t="s">
        <v>495</v>
      </c>
    </row>
    <row r="31" spans="1:5" ht="15" thickBot="1">
      <c r="A31" s="5" t="s">
        <v>120</v>
      </c>
      <c r="B31" s="6" t="s">
        <v>533</v>
      </c>
      <c r="C31" s="6" t="s">
        <v>534</v>
      </c>
      <c r="D31" s="6" t="s">
        <v>535</v>
      </c>
      <c r="E31" s="10" t="s">
        <v>523</v>
      </c>
    </row>
    <row r="32" spans="1:5" ht="15" thickBot="1">
      <c r="A32" s="5" t="s">
        <v>123</v>
      </c>
      <c r="B32" s="6" t="s">
        <v>536</v>
      </c>
      <c r="C32" s="6" t="s">
        <v>537</v>
      </c>
      <c r="D32" s="6" t="s">
        <v>538</v>
      </c>
      <c r="E32" s="10" t="s">
        <v>495</v>
      </c>
    </row>
    <row r="33" spans="1:5" ht="15" thickBot="1">
      <c r="A33" s="5" t="s">
        <v>125</v>
      </c>
      <c r="B33" s="6" t="s">
        <v>539</v>
      </c>
      <c r="C33" s="6" t="s">
        <v>540</v>
      </c>
      <c r="D33" s="6" t="s">
        <v>541</v>
      </c>
      <c r="E33" s="10" t="s">
        <v>523</v>
      </c>
    </row>
    <row r="34" spans="1:5" ht="15" thickBot="1">
      <c r="A34" s="5" t="s">
        <v>126</v>
      </c>
      <c r="B34" s="6" t="s">
        <v>542</v>
      </c>
      <c r="C34" s="6" t="s">
        <v>543</v>
      </c>
      <c r="D34" s="6" t="s">
        <v>544</v>
      </c>
      <c r="E34" s="10" t="s">
        <v>523</v>
      </c>
    </row>
    <row r="35" spans="1:5" ht="15" thickBot="1">
      <c r="A35" s="5" t="s">
        <v>128</v>
      </c>
      <c r="B35" s="6" t="s">
        <v>545</v>
      </c>
      <c r="C35" s="6" t="s">
        <v>546</v>
      </c>
      <c r="D35" s="6" t="s">
        <v>547</v>
      </c>
      <c r="E35" s="10" t="s">
        <v>523</v>
      </c>
    </row>
    <row r="36" spans="1:5" ht="15" thickBot="1">
      <c r="A36" s="5" t="s">
        <v>130</v>
      </c>
      <c r="B36" s="6" t="s">
        <v>548</v>
      </c>
      <c r="C36" s="6" t="s">
        <v>549</v>
      </c>
      <c r="D36" s="6" t="s">
        <v>550</v>
      </c>
      <c r="E36" s="10" t="s">
        <v>523</v>
      </c>
    </row>
    <row r="37" spans="1:5" ht="15" thickBot="1">
      <c r="A37" s="5" t="s">
        <v>131</v>
      </c>
      <c r="B37" s="6" t="s">
        <v>551</v>
      </c>
      <c r="C37" s="6" t="s">
        <v>552</v>
      </c>
      <c r="D37" s="6" t="s">
        <v>553</v>
      </c>
      <c r="E37" s="10" t="s">
        <v>495</v>
      </c>
    </row>
    <row r="38" spans="1:5" ht="15" thickBot="1">
      <c r="A38" s="5" t="s">
        <v>133</v>
      </c>
      <c r="B38" s="6" t="s">
        <v>554</v>
      </c>
      <c r="C38" s="6" t="s">
        <v>555</v>
      </c>
      <c r="D38" s="6" t="s">
        <v>556</v>
      </c>
      <c r="E38" s="10" t="s">
        <v>495</v>
      </c>
    </row>
    <row r="39" spans="1:5" ht="15" thickBot="1">
      <c r="A39" s="5" t="s">
        <v>134</v>
      </c>
      <c r="B39" s="6" t="s">
        <v>557</v>
      </c>
      <c r="C39" s="6" t="s">
        <v>558</v>
      </c>
      <c r="D39" s="6" t="s">
        <v>559</v>
      </c>
      <c r="E39" s="10" t="s">
        <v>495</v>
      </c>
    </row>
    <row r="40" spans="1:5" ht="15" thickBot="1">
      <c r="A40" s="5" t="s">
        <v>135</v>
      </c>
      <c r="B40" s="6" t="s">
        <v>560</v>
      </c>
      <c r="C40" s="6" t="s">
        <v>561</v>
      </c>
      <c r="D40" s="6" t="s">
        <v>562</v>
      </c>
      <c r="E40" s="10" t="s">
        <v>495</v>
      </c>
    </row>
    <row r="41" spans="1:5" ht="15" thickBot="1">
      <c r="A41" s="5" t="s">
        <v>136</v>
      </c>
      <c r="B41" s="6" t="s">
        <v>563</v>
      </c>
      <c r="C41" s="6" t="s">
        <v>564</v>
      </c>
      <c r="D41" s="6" t="s">
        <v>565</v>
      </c>
      <c r="E41" s="10" t="s">
        <v>495</v>
      </c>
    </row>
    <row r="42" spans="1:5" ht="15" thickBot="1">
      <c r="A42" s="5" t="s">
        <v>566</v>
      </c>
      <c r="B42" s="6" t="s">
        <v>567</v>
      </c>
      <c r="C42" s="6" t="s">
        <v>568</v>
      </c>
      <c r="D42" s="6" t="s">
        <v>569</v>
      </c>
      <c r="E42" s="10" t="s">
        <v>495</v>
      </c>
    </row>
    <row r="43" spans="1:5" ht="15" thickBot="1">
      <c r="A43" s="5" t="s">
        <v>141</v>
      </c>
      <c r="B43" s="6" t="s">
        <v>570</v>
      </c>
      <c r="C43" s="6" t="s">
        <v>571</v>
      </c>
      <c r="D43" s="6" t="s">
        <v>572</v>
      </c>
      <c r="E43" s="10" t="s">
        <v>495</v>
      </c>
    </row>
    <row r="44" spans="1:5" ht="15" thickBot="1">
      <c r="A44" s="5" t="s">
        <v>142</v>
      </c>
      <c r="B44" s="6" t="s">
        <v>573</v>
      </c>
      <c r="C44" s="6" t="s">
        <v>574</v>
      </c>
      <c r="D44" s="6" t="s">
        <v>575</v>
      </c>
      <c r="E44" s="10" t="s">
        <v>495</v>
      </c>
    </row>
    <row r="45" spans="1:5" ht="15" thickBot="1">
      <c r="A45" s="5" t="s">
        <v>144</v>
      </c>
      <c r="B45" s="6" t="s">
        <v>576</v>
      </c>
      <c r="C45" s="6" t="s">
        <v>577</v>
      </c>
      <c r="D45" s="6" t="s">
        <v>578</v>
      </c>
      <c r="E45" s="10" t="s">
        <v>495</v>
      </c>
    </row>
    <row r="46" spans="1:5" ht="15" thickBot="1">
      <c r="A46" s="5" t="s">
        <v>145</v>
      </c>
      <c r="B46" s="6" t="s">
        <v>579</v>
      </c>
      <c r="C46" s="6" t="s">
        <v>580</v>
      </c>
      <c r="D46" s="6" t="s">
        <v>581</v>
      </c>
      <c r="E46" s="10" t="s">
        <v>495</v>
      </c>
    </row>
    <row r="47" spans="1:5" ht="15" thickBot="1">
      <c r="A47" s="5" t="s">
        <v>146</v>
      </c>
      <c r="B47" s="6" t="s">
        <v>582</v>
      </c>
      <c r="C47" s="6" t="s">
        <v>583</v>
      </c>
      <c r="D47" s="6" t="s">
        <v>584</v>
      </c>
      <c r="E47" s="10" t="s">
        <v>495</v>
      </c>
    </row>
    <row r="48" spans="1:5" ht="15" thickBot="1">
      <c r="A48" s="5" t="s">
        <v>147</v>
      </c>
      <c r="B48" s="6" t="s">
        <v>585</v>
      </c>
      <c r="C48" s="6" t="s">
        <v>586</v>
      </c>
      <c r="D48" s="6" t="s">
        <v>587</v>
      </c>
      <c r="E48" s="10" t="s">
        <v>495</v>
      </c>
    </row>
    <row r="49" spans="1:5" ht="15" thickBot="1">
      <c r="A49" s="5" t="s">
        <v>148</v>
      </c>
      <c r="B49" s="6" t="s">
        <v>588</v>
      </c>
      <c r="C49" s="6" t="s">
        <v>589</v>
      </c>
      <c r="D49" s="6" t="s">
        <v>590</v>
      </c>
      <c r="E49" s="10" t="s">
        <v>495</v>
      </c>
    </row>
    <row r="50" spans="1:5" ht="15" thickBot="1">
      <c r="A50" s="5" t="s">
        <v>149</v>
      </c>
      <c r="B50" s="6" t="s">
        <v>591</v>
      </c>
      <c r="C50" s="6" t="s">
        <v>592</v>
      </c>
      <c r="D50" s="6" t="s">
        <v>593</v>
      </c>
      <c r="E50" s="10" t="s">
        <v>495</v>
      </c>
    </row>
    <row r="51" spans="1:5" ht="15" thickBot="1">
      <c r="A51" s="5" t="s">
        <v>150</v>
      </c>
      <c r="B51" s="6" t="s">
        <v>594</v>
      </c>
      <c r="C51" s="6" t="s">
        <v>595</v>
      </c>
      <c r="D51" s="6" t="s">
        <v>596</v>
      </c>
      <c r="E51" s="10" t="s">
        <v>495</v>
      </c>
    </row>
    <row r="52" spans="1:5" ht="15" thickBot="1">
      <c r="A52" s="5" t="s">
        <v>152</v>
      </c>
      <c r="B52" s="6" t="s">
        <v>597</v>
      </c>
      <c r="C52" s="6" t="s">
        <v>598</v>
      </c>
      <c r="D52" s="6" t="s">
        <v>599</v>
      </c>
      <c r="E52" s="10" t="s">
        <v>495</v>
      </c>
    </row>
    <row r="53" spans="1:5" ht="15" thickBot="1">
      <c r="A53" s="5" t="s">
        <v>153</v>
      </c>
      <c r="B53" s="6" t="s">
        <v>600</v>
      </c>
      <c r="C53" s="6" t="s">
        <v>601</v>
      </c>
      <c r="D53" s="6" t="s">
        <v>602</v>
      </c>
      <c r="E53" s="10" t="s">
        <v>495</v>
      </c>
    </row>
    <row r="54" spans="1:5" ht="15" thickBot="1">
      <c r="A54" s="5" t="s">
        <v>154</v>
      </c>
      <c r="B54" s="6" t="s">
        <v>603</v>
      </c>
      <c r="C54" s="6" t="s">
        <v>604</v>
      </c>
      <c r="D54" s="6" t="s">
        <v>605</v>
      </c>
      <c r="E54" s="10" t="s">
        <v>495</v>
      </c>
    </row>
    <row r="55" spans="1:5" ht="15" thickBot="1">
      <c r="A55" s="5" t="s">
        <v>155</v>
      </c>
      <c r="B55" s="6" t="s">
        <v>606</v>
      </c>
      <c r="C55" s="6" t="s">
        <v>607</v>
      </c>
      <c r="D55" s="6" t="s">
        <v>608</v>
      </c>
      <c r="E55" s="10" t="s">
        <v>495</v>
      </c>
    </row>
    <row r="56" spans="1:5" ht="15" thickBot="1">
      <c r="A56" s="5" t="s">
        <v>156</v>
      </c>
      <c r="B56" s="6" t="s">
        <v>609</v>
      </c>
      <c r="C56" s="6" t="s">
        <v>610</v>
      </c>
      <c r="D56" s="6" t="s">
        <v>611</v>
      </c>
      <c r="E56" s="10" t="s">
        <v>495</v>
      </c>
    </row>
    <row r="57" spans="1:5" ht="15" thickBot="1">
      <c r="A57" s="5" t="s">
        <v>157</v>
      </c>
      <c r="B57" s="6" t="s">
        <v>612</v>
      </c>
      <c r="C57" s="6" t="s">
        <v>613</v>
      </c>
      <c r="D57" s="6" t="s">
        <v>614</v>
      </c>
      <c r="E57" s="10" t="s">
        <v>495</v>
      </c>
    </row>
    <row r="58" spans="1:5" ht="15" thickBot="1">
      <c r="A58" s="5" t="s">
        <v>158</v>
      </c>
      <c r="B58" s="6" t="s">
        <v>615</v>
      </c>
      <c r="C58" s="6" t="s">
        <v>616</v>
      </c>
      <c r="D58" s="6" t="s">
        <v>617</v>
      </c>
      <c r="E58" s="10" t="s">
        <v>495</v>
      </c>
    </row>
    <row r="59" spans="1:5" ht="15" thickBot="1">
      <c r="A59" s="5" t="s">
        <v>160</v>
      </c>
      <c r="B59" s="6" t="s">
        <v>618</v>
      </c>
      <c r="C59" s="6" t="s">
        <v>619</v>
      </c>
      <c r="D59" s="6" t="s">
        <v>620</v>
      </c>
      <c r="E59" s="10" t="s">
        <v>495</v>
      </c>
    </row>
    <row r="60" spans="1:5" ht="15" thickBot="1">
      <c r="A60" s="5" t="s">
        <v>161</v>
      </c>
      <c r="B60" s="6" t="s">
        <v>621</v>
      </c>
      <c r="C60" s="6" t="s">
        <v>622</v>
      </c>
      <c r="D60" s="6" t="s">
        <v>623</v>
      </c>
      <c r="E60" s="10" t="s">
        <v>495</v>
      </c>
    </row>
    <row r="61" spans="1:5" ht="15" thickBot="1">
      <c r="A61" s="5" t="s">
        <v>162</v>
      </c>
      <c r="B61" s="6" t="s">
        <v>624</v>
      </c>
      <c r="C61" s="6" t="s">
        <v>625</v>
      </c>
      <c r="D61" s="6" t="s">
        <v>626</v>
      </c>
      <c r="E61" s="10" t="s">
        <v>495</v>
      </c>
    </row>
    <row r="62" spans="1:5" ht="15" thickBot="1">
      <c r="A62" s="5" t="s">
        <v>163</v>
      </c>
      <c r="B62" s="6" t="s">
        <v>627</v>
      </c>
      <c r="C62" s="6" t="s">
        <v>628</v>
      </c>
      <c r="D62" s="6" t="s">
        <v>629</v>
      </c>
      <c r="E62" s="10" t="s">
        <v>495</v>
      </c>
    </row>
    <row r="63" spans="1:5" ht="15" thickBot="1">
      <c r="A63" s="5" t="s">
        <v>165</v>
      </c>
      <c r="B63" s="6" t="s">
        <v>630</v>
      </c>
      <c r="C63" s="6" t="s">
        <v>631</v>
      </c>
      <c r="D63" s="6" t="s">
        <v>632</v>
      </c>
      <c r="E63" s="10" t="s">
        <v>495</v>
      </c>
    </row>
    <row r="64" spans="1:5" ht="15" thickBot="1">
      <c r="A64" s="5" t="s">
        <v>166</v>
      </c>
      <c r="B64" s="6" t="s">
        <v>633</v>
      </c>
      <c r="C64" s="6" t="s">
        <v>634</v>
      </c>
      <c r="D64" s="6" t="s">
        <v>635</v>
      </c>
      <c r="E64" s="10" t="s">
        <v>523</v>
      </c>
    </row>
    <row r="65" spans="1:5" ht="15" thickBot="1">
      <c r="A65" s="5" t="s">
        <v>167</v>
      </c>
      <c r="B65" s="6" t="s">
        <v>636</v>
      </c>
      <c r="C65" s="6" t="s">
        <v>637</v>
      </c>
      <c r="D65" s="6" t="s">
        <v>638</v>
      </c>
      <c r="E65" s="10" t="s">
        <v>495</v>
      </c>
    </row>
    <row r="66" spans="1:5" ht="15" thickBot="1">
      <c r="A66" s="5" t="s">
        <v>168</v>
      </c>
      <c r="B66" s="6" t="s">
        <v>639</v>
      </c>
      <c r="C66" s="6" t="s">
        <v>640</v>
      </c>
      <c r="D66" s="6" t="s">
        <v>641</v>
      </c>
      <c r="E66" s="10" t="s">
        <v>495</v>
      </c>
    </row>
    <row r="67" spans="1:5" ht="15" thickBot="1">
      <c r="A67" s="5" t="s">
        <v>169</v>
      </c>
      <c r="B67" s="6" t="s">
        <v>642</v>
      </c>
      <c r="C67" s="6" t="s">
        <v>643</v>
      </c>
      <c r="D67" s="6" t="s">
        <v>644</v>
      </c>
      <c r="E67" s="10" t="s">
        <v>495</v>
      </c>
    </row>
    <row r="68" spans="1:5" ht="15" thickBot="1">
      <c r="A68" s="5" t="s">
        <v>170</v>
      </c>
      <c r="B68" s="6" t="s">
        <v>645</v>
      </c>
      <c r="C68" s="6" t="s">
        <v>646</v>
      </c>
      <c r="D68" s="6" t="s">
        <v>647</v>
      </c>
      <c r="E68" s="10" t="s">
        <v>495</v>
      </c>
    </row>
    <row r="69" spans="1:5" ht="15" thickBot="1">
      <c r="A69" s="5" t="s">
        <v>172</v>
      </c>
      <c r="B69" s="6" t="s">
        <v>648</v>
      </c>
      <c r="C69" s="6" t="s">
        <v>649</v>
      </c>
      <c r="D69" s="6" t="s">
        <v>650</v>
      </c>
      <c r="E69" s="10" t="s">
        <v>495</v>
      </c>
    </row>
    <row r="70" spans="1:5" ht="15" thickBot="1">
      <c r="A70" s="5" t="s">
        <v>173</v>
      </c>
      <c r="B70" s="6" t="s">
        <v>651</v>
      </c>
      <c r="C70" s="6" t="s">
        <v>652</v>
      </c>
      <c r="D70" s="6" t="s">
        <v>653</v>
      </c>
      <c r="E70" s="10" t="s">
        <v>495</v>
      </c>
    </row>
    <row r="71" spans="1:5" ht="15" thickBot="1">
      <c r="A71" s="5" t="s">
        <v>175</v>
      </c>
      <c r="B71" s="6" t="s">
        <v>654</v>
      </c>
      <c r="C71" s="6" t="s">
        <v>655</v>
      </c>
      <c r="D71" s="6" t="s">
        <v>656</v>
      </c>
      <c r="E71" s="10" t="s">
        <v>495</v>
      </c>
    </row>
    <row r="72" spans="1:5" ht="15" thickBot="1">
      <c r="A72" s="5" t="s">
        <v>176</v>
      </c>
      <c r="B72" s="6" t="s">
        <v>657</v>
      </c>
      <c r="C72" s="6" t="s">
        <v>658</v>
      </c>
      <c r="D72" s="6" t="s">
        <v>659</v>
      </c>
      <c r="E72" s="10" t="s">
        <v>495</v>
      </c>
    </row>
    <row r="73" spans="1:5" ht="15" thickBot="1">
      <c r="A73" s="5" t="s">
        <v>177</v>
      </c>
      <c r="B73" s="6" t="s">
        <v>660</v>
      </c>
      <c r="C73" s="6" t="s">
        <v>661</v>
      </c>
      <c r="D73" s="6" t="s">
        <v>662</v>
      </c>
      <c r="E73" s="10" t="s">
        <v>495</v>
      </c>
    </row>
    <row r="74" spans="1:5" ht="15" thickBot="1">
      <c r="A74" s="5" t="s">
        <v>178</v>
      </c>
      <c r="B74" s="6" t="s">
        <v>663</v>
      </c>
      <c r="C74" s="6" t="s">
        <v>664</v>
      </c>
      <c r="D74" s="6" t="s">
        <v>665</v>
      </c>
      <c r="E74" s="10" t="s">
        <v>495</v>
      </c>
    </row>
    <row r="75" spans="1:5" ht="15" thickBot="1">
      <c r="A75" s="5" t="s">
        <v>179</v>
      </c>
      <c r="B75" s="6" t="s">
        <v>666</v>
      </c>
      <c r="C75" s="6" t="s">
        <v>667</v>
      </c>
      <c r="D75" s="6" t="s">
        <v>668</v>
      </c>
      <c r="E75" s="10" t="s">
        <v>495</v>
      </c>
    </row>
    <row r="76" spans="1:5" ht="15" thickBot="1">
      <c r="A76" s="5" t="s">
        <v>93</v>
      </c>
      <c r="B76" s="6" t="s">
        <v>669</v>
      </c>
      <c r="C76" s="6" t="s">
        <v>670</v>
      </c>
      <c r="D76" s="6" t="s">
        <v>671</v>
      </c>
      <c r="E76" s="10" t="s">
        <v>495</v>
      </c>
    </row>
    <row r="77" spans="1:5" ht="15" thickBot="1">
      <c r="A77" s="5" t="s">
        <v>180</v>
      </c>
      <c r="B77" s="6" t="s">
        <v>672</v>
      </c>
      <c r="C77" s="6" t="s">
        <v>673</v>
      </c>
      <c r="D77" s="6" t="s">
        <v>674</v>
      </c>
      <c r="E77" s="10" t="s">
        <v>495</v>
      </c>
    </row>
    <row r="78" spans="1:5" ht="15" thickBot="1">
      <c r="A78" s="5" t="s">
        <v>181</v>
      </c>
      <c r="B78" s="6" t="s">
        <v>675</v>
      </c>
      <c r="C78" s="6" t="s">
        <v>676</v>
      </c>
      <c r="D78" s="6" t="s">
        <v>677</v>
      </c>
      <c r="E78" s="10" t="s">
        <v>495</v>
      </c>
    </row>
    <row r="79" spans="1:5" ht="15" thickBot="1">
      <c r="A79" s="5" t="s">
        <v>182</v>
      </c>
      <c r="B79" s="6" t="s">
        <v>678</v>
      </c>
      <c r="C79" s="6" t="s">
        <v>679</v>
      </c>
      <c r="D79" s="6" t="s">
        <v>680</v>
      </c>
      <c r="E79" s="10" t="s">
        <v>495</v>
      </c>
    </row>
    <row r="80" spans="1:5" ht="15" thickBot="1">
      <c r="A80" s="5" t="s">
        <v>183</v>
      </c>
      <c r="B80" s="6" t="s">
        <v>681</v>
      </c>
      <c r="C80" s="6" t="s">
        <v>682</v>
      </c>
      <c r="D80" s="6" t="s">
        <v>683</v>
      </c>
      <c r="E80" s="10" t="s">
        <v>495</v>
      </c>
    </row>
    <row r="81" spans="1:5" ht="15" thickBot="1">
      <c r="A81" s="5" t="s">
        <v>184</v>
      </c>
      <c r="B81" s="6" t="s">
        <v>684</v>
      </c>
      <c r="C81" s="6" t="s">
        <v>685</v>
      </c>
      <c r="D81" s="6" t="s">
        <v>686</v>
      </c>
      <c r="E81" s="10" t="s">
        <v>495</v>
      </c>
    </row>
    <row r="82" spans="1:5" ht="15" thickBot="1">
      <c r="A82" s="5" t="s">
        <v>185</v>
      </c>
      <c r="B82" s="6" t="s">
        <v>687</v>
      </c>
      <c r="C82" s="6" t="s">
        <v>688</v>
      </c>
      <c r="D82" s="6" t="s">
        <v>689</v>
      </c>
      <c r="E82" s="10" t="s">
        <v>523</v>
      </c>
    </row>
    <row r="83" spans="1:5" ht="15" thickBot="1">
      <c r="A83" s="5" t="s">
        <v>186</v>
      </c>
      <c r="B83" s="6" t="s">
        <v>690</v>
      </c>
      <c r="C83" s="6" t="s">
        <v>691</v>
      </c>
      <c r="D83" s="6" t="s">
        <v>692</v>
      </c>
      <c r="E83" s="10" t="s">
        <v>495</v>
      </c>
    </row>
    <row r="84" spans="1:5" ht="15" thickBot="1">
      <c r="A84" s="5" t="s">
        <v>187</v>
      </c>
      <c r="B84" s="6" t="s">
        <v>693</v>
      </c>
      <c r="C84" s="6" t="s">
        <v>694</v>
      </c>
      <c r="D84" s="6" t="s">
        <v>695</v>
      </c>
      <c r="E84" s="10" t="s">
        <v>495</v>
      </c>
    </row>
    <row r="85" spans="1:5" ht="15" thickBot="1">
      <c r="A85" s="5" t="s">
        <v>97</v>
      </c>
      <c r="B85" s="6" t="s">
        <v>696</v>
      </c>
      <c r="C85" s="6" t="s">
        <v>697</v>
      </c>
      <c r="D85" s="6" t="s">
        <v>698</v>
      </c>
      <c r="E85" s="10" t="s">
        <v>523</v>
      </c>
    </row>
    <row r="86" spans="1:5" ht="15" thickBot="1">
      <c r="A86" s="5" t="s">
        <v>188</v>
      </c>
      <c r="B86" s="6" t="s">
        <v>699</v>
      </c>
      <c r="C86" s="6" t="s">
        <v>700</v>
      </c>
      <c r="D86" s="6" t="s">
        <v>701</v>
      </c>
      <c r="E86" s="10" t="s">
        <v>495</v>
      </c>
    </row>
    <row r="87" spans="1:5" ht="15" thickBot="1">
      <c r="A87" s="5" t="s">
        <v>189</v>
      </c>
      <c r="B87" s="6" t="s">
        <v>702</v>
      </c>
      <c r="C87" s="6" t="s">
        <v>703</v>
      </c>
      <c r="D87" s="6" t="s">
        <v>704</v>
      </c>
      <c r="E87" s="10" t="s">
        <v>495</v>
      </c>
    </row>
    <row r="88" spans="1:5" ht="15" thickBot="1">
      <c r="A88" s="5" t="s">
        <v>190</v>
      </c>
      <c r="B88" s="6" t="s">
        <v>705</v>
      </c>
      <c r="C88" s="6" t="s">
        <v>706</v>
      </c>
      <c r="D88" s="6" t="s">
        <v>707</v>
      </c>
      <c r="E88" s="10" t="s">
        <v>495</v>
      </c>
    </row>
    <row r="89" spans="1:5" ht="15" thickBot="1">
      <c r="A89" s="5" t="s">
        <v>191</v>
      </c>
      <c r="B89" s="6" t="s">
        <v>708</v>
      </c>
      <c r="C89" s="6" t="s">
        <v>709</v>
      </c>
      <c r="D89" s="6" t="s">
        <v>710</v>
      </c>
      <c r="E89" s="10" t="s">
        <v>495</v>
      </c>
    </row>
    <row r="90" spans="1:5" ht="15" thickBot="1">
      <c r="A90" s="5" t="s">
        <v>192</v>
      </c>
      <c r="B90" s="6" t="s">
        <v>711</v>
      </c>
      <c r="C90" s="6" t="s">
        <v>712</v>
      </c>
      <c r="D90" s="6" t="s">
        <v>713</v>
      </c>
      <c r="E90" s="10" t="s">
        <v>495</v>
      </c>
    </row>
    <row r="91" spans="1:5" ht="15" thickBot="1">
      <c r="A91" s="5" t="s">
        <v>193</v>
      </c>
      <c r="B91" s="6" t="s">
        <v>714</v>
      </c>
      <c r="C91" s="6" t="s">
        <v>715</v>
      </c>
      <c r="D91" s="6" t="s">
        <v>716</v>
      </c>
      <c r="E91" s="10" t="s">
        <v>495</v>
      </c>
    </row>
    <row r="92" spans="1:5" ht="15" thickBot="1">
      <c r="A92" s="5" t="s">
        <v>195</v>
      </c>
      <c r="B92" s="6" t="s">
        <v>717</v>
      </c>
      <c r="C92" s="6" t="s">
        <v>718</v>
      </c>
      <c r="D92" s="6" t="s">
        <v>719</v>
      </c>
      <c r="E92" s="10" t="s">
        <v>523</v>
      </c>
    </row>
    <row r="93" spans="1:5" ht="15" thickBot="1">
      <c r="A93" s="5" t="s">
        <v>196</v>
      </c>
      <c r="B93" s="6" t="s">
        <v>720</v>
      </c>
      <c r="C93" s="6" t="s">
        <v>721</v>
      </c>
      <c r="D93" s="6" t="s">
        <v>722</v>
      </c>
      <c r="E93" s="10" t="s">
        <v>495</v>
      </c>
    </row>
    <row r="94" spans="1:5" ht="15" thickBot="1">
      <c r="A94" s="5" t="s">
        <v>197</v>
      </c>
      <c r="B94" s="6" t="s">
        <v>723</v>
      </c>
      <c r="C94" s="6" t="s">
        <v>724</v>
      </c>
      <c r="D94" s="6" t="s">
        <v>725</v>
      </c>
      <c r="E94" s="10" t="s">
        <v>495</v>
      </c>
    </row>
    <row r="95" spans="1:5" ht="15" thickBot="1">
      <c r="A95" s="5" t="s">
        <v>198</v>
      </c>
      <c r="B95" s="6" t="s">
        <v>726</v>
      </c>
      <c r="C95" s="6" t="s">
        <v>727</v>
      </c>
      <c r="D95" s="6" t="s">
        <v>728</v>
      </c>
      <c r="E95" s="10" t="s">
        <v>495</v>
      </c>
    </row>
    <row r="96" spans="1:5" ht="15" thickBot="1">
      <c r="A96" s="5" t="s">
        <v>199</v>
      </c>
      <c r="B96" s="6" t="s">
        <v>729</v>
      </c>
      <c r="C96" s="6" t="s">
        <v>730</v>
      </c>
      <c r="D96" s="6" t="s">
        <v>731</v>
      </c>
      <c r="E96" s="10" t="s">
        <v>495</v>
      </c>
    </row>
    <row r="97" spans="1:5" ht="15" thickBot="1">
      <c r="A97" s="5" t="s">
        <v>200</v>
      </c>
      <c r="B97" s="6" t="s">
        <v>732</v>
      </c>
      <c r="C97" s="6" t="s">
        <v>733</v>
      </c>
      <c r="D97" s="6" t="s">
        <v>734</v>
      </c>
      <c r="E97" s="10" t="s">
        <v>495</v>
      </c>
    </row>
    <row r="98" spans="1:5" ht="15" thickBot="1">
      <c r="A98" s="5" t="s">
        <v>201</v>
      </c>
      <c r="B98" s="6" t="s">
        <v>735</v>
      </c>
      <c r="C98" s="6" t="s">
        <v>736</v>
      </c>
      <c r="D98" s="6" t="s">
        <v>737</v>
      </c>
      <c r="E98" s="10" t="s">
        <v>495</v>
      </c>
    </row>
    <row r="99" spans="1:5" ht="15" thickBot="1">
      <c r="A99" s="5" t="s">
        <v>202</v>
      </c>
      <c r="B99" s="6" t="s">
        <v>738</v>
      </c>
      <c r="C99" s="6" t="s">
        <v>739</v>
      </c>
      <c r="D99" s="6" t="s">
        <v>740</v>
      </c>
      <c r="E99" s="10" t="s">
        <v>495</v>
      </c>
    </row>
    <row r="100" spans="1:5" ht="15" thickBot="1">
      <c r="A100" s="5" t="s">
        <v>203</v>
      </c>
      <c r="B100" s="6" t="s">
        <v>741</v>
      </c>
      <c r="C100" s="6" t="s">
        <v>742</v>
      </c>
      <c r="D100" s="6" t="s">
        <v>743</v>
      </c>
      <c r="E100" s="10" t="s">
        <v>523</v>
      </c>
    </row>
    <row r="101" spans="1:5" ht="15" thickBot="1">
      <c r="A101" s="5" t="s">
        <v>204</v>
      </c>
      <c r="B101" s="6" t="s">
        <v>744</v>
      </c>
      <c r="C101" s="6" t="s">
        <v>745</v>
      </c>
      <c r="D101" s="6" t="s">
        <v>746</v>
      </c>
      <c r="E101" s="10" t="s">
        <v>495</v>
      </c>
    </row>
    <row r="102" spans="1:5" ht="15" thickBot="1">
      <c r="A102" s="5" t="s">
        <v>205</v>
      </c>
      <c r="B102" s="6" t="s">
        <v>747</v>
      </c>
      <c r="C102" s="6" t="s">
        <v>748</v>
      </c>
      <c r="D102" s="6" t="s">
        <v>749</v>
      </c>
      <c r="E102" s="10" t="s">
        <v>495</v>
      </c>
    </row>
    <row r="103" spans="1:5" ht="15" thickBot="1">
      <c r="A103" s="5" t="s">
        <v>206</v>
      </c>
      <c r="B103" s="6" t="s">
        <v>750</v>
      </c>
      <c r="C103" s="6" t="s">
        <v>751</v>
      </c>
      <c r="D103" s="6" t="s">
        <v>752</v>
      </c>
      <c r="E103" s="10" t="s">
        <v>495</v>
      </c>
    </row>
    <row r="104" spans="1:5" ht="15" thickBot="1">
      <c r="A104" s="5" t="s">
        <v>207</v>
      </c>
      <c r="B104" s="6" t="s">
        <v>753</v>
      </c>
      <c r="C104" s="6" t="s">
        <v>754</v>
      </c>
      <c r="D104" s="6" t="s">
        <v>755</v>
      </c>
      <c r="E104" s="10" t="s">
        <v>495</v>
      </c>
    </row>
    <row r="105" spans="1:5" ht="15" thickBot="1">
      <c r="A105" s="5" t="s">
        <v>208</v>
      </c>
      <c r="B105" s="6" t="s">
        <v>756</v>
      </c>
      <c r="C105" s="6" t="s">
        <v>757</v>
      </c>
      <c r="D105" s="6" t="s">
        <v>758</v>
      </c>
      <c r="E105" s="10" t="s">
        <v>523</v>
      </c>
    </row>
    <row r="106" spans="1:5" ht="15" thickBot="1">
      <c r="A106" s="5" t="s">
        <v>209</v>
      </c>
      <c r="B106" s="6" t="s">
        <v>759</v>
      </c>
      <c r="C106" s="6" t="s">
        <v>760</v>
      </c>
      <c r="D106" s="6" t="s">
        <v>761</v>
      </c>
      <c r="E106" s="10" t="s">
        <v>495</v>
      </c>
    </row>
    <row r="107" spans="1:5" ht="15" thickBot="1">
      <c r="A107" s="5" t="s">
        <v>211</v>
      </c>
      <c r="B107" s="6" t="s">
        <v>762</v>
      </c>
      <c r="C107" s="6" t="s">
        <v>763</v>
      </c>
      <c r="D107" s="6" t="s">
        <v>764</v>
      </c>
      <c r="E107" s="10" t="s">
        <v>495</v>
      </c>
    </row>
    <row r="108" spans="1:5" ht="15" thickBot="1">
      <c r="A108" s="5" t="s">
        <v>212</v>
      </c>
      <c r="B108" s="6" t="s">
        <v>765</v>
      </c>
      <c r="C108" s="6" t="s">
        <v>766</v>
      </c>
      <c r="D108" s="6" t="s">
        <v>767</v>
      </c>
      <c r="E108" s="10" t="s">
        <v>495</v>
      </c>
    </row>
    <row r="109" spans="1:5" ht="15" thickBot="1">
      <c r="A109" s="5" t="s">
        <v>213</v>
      </c>
      <c r="B109" s="6" t="s">
        <v>768</v>
      </c>
      <c r="C109" s="6" t="s">
        <v>769</v>
      </c>
      <c r="D109" s="6" t="s">
        <v>770</v>
      </c>
      <c r="E109" s="10" t="s">
        <v>523</v>
      </c>
    </row>
    <row r="110" spans="1:5" ht="15" thickBot="1">
      <c r="A110" s="5" t="s">
        <v>214</v>
      </c>
      <c r="B110" s="6" t="s">
        <v>771</v>
      </c>
      <c r="C110" s="6" t="s">
        <v>772</v>
      </c>
      <c r="D110" s="6" t="s">
        <v>773</v>
      </c>
      <c r="E110" s="10" t="s">
        <v>495</v>
      </c>
    </row>
    <row r="111" spans="1:5" ht="15" thickBot="1">
      <c r="A111" s="5" t="s">
        <v>215</v>
      </c>
      <c r="B111" s="6" t="s">
        <v>774</v>
      </c>
      <c r="C111" s="6" t="s">
        <v>775</v>
      </c>
      <c r="D111" s="6" t="s">
        <v>776</v>
      </c>
      <c r="E111" s="10" t="s">
        <v>495</v>
      </c>
    </row>
    <row r="112" spans="1:5" ht="15" thickBot="1">
      <c r="A112" s="5" t="s">
        <v>216</v>
      </c>
      <c r="B112" s="6" t="s">
        <v>777</v>
      </c>
      <c r="C112" s="6" t="s">
        <v>778</v>
      </c>
      <c r="D112" s="6" t="s">
        <v>779</v>
      </c>
      <c r="E112" s="10" t="s">
        <v>495</v>
      </c>
    </row>
    <row r="113" spans="1:5" ht="15" thickBot="1">
      <c r="A113" s="5" t="s">
        <v>217</v>
      </c>
      <c r="B113" s="6" t="s">
        <v>780</v>
      </c>
      <c r="C113" s="6" t="s">
        <v>781</v>
      </c>
      <c r="D113" s="6" t="s">
        <v>782</v>
      </c>
      <c r="E113" s="10" t="s">
        <v>495</v>
      </c>
    </row>
    <row r="114" spans="1:5" ht="15" thickBot="1">
      <c r="A114" s="5" t="s">
        <v>218</v>
      </c>
      <c r="B114" s="6" t="s">
        <v>783</v>
      </c>
      <c r="C114" s="6" t="s">
        <v>784</v>
      </c>
      <c r="D114" s="6" t="s">
        <v>785</v>
      </c>
      <c r="E114" s="10" t="s">
        <v>495</v>
      </c>
    </row>
    <row r="115" spans="1:5" ht="15" thickBot="1">
      <c r="A115" s="5" t="s">
        <v>219</v>
      </c>
      <c r="B115" s="6" t="s">
        <v>786</v>
      </c>
      <c r="C115" s="6" t="s">
        <v>787</v>
      </c>
      <c r="D115" s="6" t="s">
        <v>788</v>
      </c>
      <c r="E115" s="10" t="s">
        <v>495</v>
      </c>
    </row>
    <row r="116" spans="1:5" ht="15" thickBot="1">
      <c r="A116" s="5" t="s">
        <v>220</v>
      </c>
      <c r="B116" s="6" t="s">
        <v>789</v>
      </c>
      <c r="C116" s="6" t="s">
        <v>790</v>
      </c>
      <c r="D116" s="6" t="s">
        <v>791</v>
      </c>
      <c r="E116" s="10" t="s">
        <v>495</v>
      </c>
    </row>
    <row r="117" spans="1:5" ht="15" thickBot="1">
      <c r="A117" s="5" t="s">
        <v>221</v>
      </c>
      <c r="B117" s="6" t="s">
        <v>792</v>
      </c>
      <c r="C117" s="6" t="s">
        <v>793</v>
      </c>
      <c r="D117" s="6" t="s">
        <v>794</v>
      </c>
      <c r="E117" s="10" t="s">
        <v>495</v>
      </c>
    </row>
    <row r="118" spans="1:5" ht="15" thickBot="1">
      <c r="A118" s="5" t="s">
        <v>222</v>
      </c>
      <c r="B118" s="6" t="s">
        <v>795</v>
      </c>
      <c r="C118" s="6" t="s">
        <v>796</v>
      </c>
      <c r="D118" s="6" t="s">
        <v>797</v>
      </c>
      <c r="E118" s="10" t="s">
        <v>495</v>
      </c>
    </row>
    <row r="119" spans="1:5" ht="15" thickBot="1">
      <c r="A119" s="5" t="s">
        <v>223</v>
      </c>
      <c r="B119" s="6" t="s">
        <v>798</v>
      </c>
      <c r="C119" s="6" t="s">
        <v>799</v>
      </c>
      <c r="D119" s="6" t="s">
        <v>800</v>
      </c>
      <c r="E119" s="10" t="s">
        <v>495</v>
      </c>
    </row>
    <row r="120" spans="1:5" ht="15" thickBot="1">
      <c r="A120" s="5" t="s">
        <v>224</v>
      </c>
      <c r="B120" s="6" t="s">
        <v>801</v>
      </c>
      <c r="C120" s="6" t="s">
        <v>802</v>
      </c>
      <c r="D120" s="6" t="s">
        <v>803</v>
      </c>
      <c r="E120" s="10" t="s">
        <v>495</v>
      </c>
    </row>
    <row r="121" spans="1:5" ht="15" thickBot="1">
      <c r="A121" s="5" t="s">
        <v>225</v>
      </c>
      <c r="B121" s="6" t="s">
        <v>804</v>
      </c>
      <c r="C121" s="6" t="s">
        <v>805</v>
      </c>
      <c r="D121" s="6" t="s">
        <v>806</v>
      </c>
      <c r="E121" s="10" t="s">
        <v>495</v>
      </c>
    </row>
    <row r="122" spans="1:5" ht="15" thickBot="1">
      <c r="A122" s="5" t="s">
        <v>226</v>
      </c>
      <c r="B122" s="6" t="s">
        <v>807</v>
      </c>
      <c r="C122" s="6" t="s">
        <v>808</v>
      </c>
      <c r="D122" s="6" t="s">
        <v>809</v>
      </c>
      <c r="E122" s="10" t="s">
        <v>495</v>
      </c>
    </row>
    <row r="123" spans="1:5" ht="15" thickBot="1">
      <c r="A123" s="5" t="s">
        <v>228</v>
      </c>
      <c r="B123" s="6" t="s">
        <v>810</v>
      </c>
      <c r="C123" s="6" t="s">
        <v>811</v>
      </c>
      <c r="D123" s="6" t="s">
        <v>812</v>
      </c>
      <c r="E123" s="10" t="s">
        <v>523</v>
      </c>
    </row>
    <row r="124" spans="1:5" ht="15" thickBot="1">
      <c r="A124" s="5" t="s">
        <v>813</v>
      </c>
      <c r="B124" s="6" t="s">
        <v>814</v>
      </c>
      <c r="C124" s="6" t="s">
        <v>815</v>
      </c>
      <c r="D124" s="6" t="s">
        <v>816</v>
      </c>
      <c r="E124" s="10" t="s">
        <v>523</v>
      </c>
    </row>
    <row r="125" spans="1:5" ht="15" thickBot="1">
      <c r="A125" s="5" t="s">
        <v>229</v>
      </c>
      <c r="B125" s="6" t="s">
        <v>817</v>
      </c>
      <c r="C125" s="6" t="s">
        <v>818</v>
      </c>
      <c r="D125" s="6" t="s">
        <v>819</v>
      </c>
      <c r="E125" s="10" t="s">
        <v>495</v>
      </c>
    </row>
    <row r="126" spans="1:5" ht="15" thickBot="1">
      <c r="A126" s="5" t="s">
        <v>230</v>
      </c>
      <c r="B126" s="6" t="s">
        <v>820</v>
      </c>
      <c r="C126" s="6" t="s">
        <v>821</v>
      </c>
      <c r="D126" s="6" t="s">
        <v>822</v>
      </c>
      <c r="E126" s="10" t="s">
        <v>495</v>
      </c>
    </row>
    <row r="127" spans="1:5" ht="15" thickBot="1">
      <c r="A127" s="5" t="s">
        <v>231</v>
      </c>
      <c r="B127" s="6" t="s">
        <v>823</v>
      </c>
      <c r="C127" s="6" t="s">
        <v>824</v>
      </c>
      <c r="D127" s="6" t="s">
        <v>825</v>
      </c>
      <c r="E127" s="10" t="s">
        <v>523</v>
      </c>
    </row>
    <row r="128" spans="1:5" ht="15" thickBot="1">
      <c r="A128" s="5" t="s">
        <v>232</v>
      </c>
      <c r="B128" s="6" t="s">
        <v>826</v>
      </c>
      <c r="C128" s="6" t="s">
        <v>827</v>
      </c>
      <c r="D128" s="6" t="s">
        <v>828</v>
      </c>
      <c r="E128" s="10" t="s">
        <v>495</v>
      </c>
    </row>
    <row r="129" spans="1:5" ht="15" thickBot="1">
      <c r="A129" s="5" t="s">
        <v>233</v>
      </c>
      <c r="B129" s="6" t="s">
        <v>829</v>
      </c>
      <c r="C129" s="6" t="s">
        <v>830</v>
      </c>
      <c r="D129" s="6" t="s">
        <v>831</v>
      </c>
      <c r="E129" s="10" t="s">
        <v>495</v>
      </c>
    </row>
    <row r="130" spans="1:5" ht="15" thickBot="1">
      <c r="A130" s="5" t="s">
        <v>101</v>
      </c>
      <c r="B130" s="6" t="s">
        <v>832</v>
      </c>
      <c r="C130" s="6" t="s">
        <v>833</v>
      </c>
      <c r="D130" s="6" t="s">
        <v>834</v>
      </c>
      <c r="E130" s="10" t="s">
        <v>495</v>
      </c>
    </row>
    <row r="131" spans="1:5" ht="15" thickBot="1">
      <c r="A131" s="5" t="s">
        <v>234</v>
      </c>
      <c r="B131" s="6" t="s">
        <v>835</v>
      </c>
      <c r="C131" s="6" t="s">
        <v>836</v>
      </c>
      <c r="D131" s="6" t="s">
        <v>837</v>
      </c>
      <c r="E131" s="10" t="s">
        <v>495</v>
      </c>
    </row>
    <row r="132" spans="1:5" ht="15" thickBot="1">
      <c r="A132" s="5" t="s">
        <v>235</v>
      </c>
      <c r="B132" s="6" t="s">
        <v>838</v>
      </c>
      <c r="C132" s="6" t="s">
        <v>839</v>
      </c>
      <c r="D132" s="6" t="s">
        <v>840</v>
      </c>
      <c r="E132" s="10" t="s">
        <v>495</v>
      </c>
    </row>
    <row r="133" spans="1:5" ht="15" thickBot="1">
      <c r="A133" s="5" t="s">
        <v>236</v>
      </c>
      <c r="B133" s="6" t="s">
        <v>841</v>
      </c>
      <c r="C133" s="6" t="s">
        <v>842</v>
      </c>
      <c r="D133" s="6" t="s">
        <v>843</v>
      </c>
      <c r="E133" s="10" t="s">
        <v>495</v>
      </c>
    </row>
    <row r="134" spans="1:5" ht="15" thickBot="1">
      <c r="A134" s="5" t="s">
        <v>237</v>
      </c>
      <c r="B134" s="6" t="s">
        <v>844</v>
      </c>
      <c r="C134" s="6" t="s">
        <v>845</v>
      </c>
      <c r="D134" s="6" t="s">
        <v>846</v>
      </c>
      <c r="E134" s="10" t="s">
        <v>495</v>
      </c>
    </row>
    <row r="135" spans="1:5" ht="15" thickBot="1">
      <c r="A135" s="5" t="s">
        <v>238</v>
      </c>
      <c r="B135" s="6" t="s">
        <v>847</v>
      </c>
      <c r="C135" s="6" t="s">
        <v>848</v>
      </c>
      <c r="D135" s="6" t="s">
        <v>849</v>
      </c>
      <c r="E135" s="10" t="s">
        <v>495</v>
      </c>
    </row>
    <row r="136" spans="1:5" ht="15" thickBot="1">
      <c r="A136" s="5" t="s">
        <v>239</v>
      </c>
      <c r="B136" s="6" t="s">
        <v>850</v>
      </c>
      <c r="C136" s="6" t="s">
        <v>851</v>
      </c>
      <c r="D136" s="6" t="s">
        <v>852</v>
      </c>
      <c r="E136" s="10" t="s">
        <v>495</v>
      </c>
    </row>
    <row r="137" spans="1:5" ht="15" thickBot="1">
      <c r="A137" s="5" t="s">
        <v>240</v>
      </c>
      <c r="B137" s="6" t="s">
        <v>853</v>
      </c>
      <c r="C137" s="6" t="s">
        <v>854</v>
      </c>
      <c r="D137" s="6" t="s">
        <v>855</v>
      </c>
      <c r="E137" s="10" t="s">
        <v>495</v>
      </c>
    </row>
    <row r="138" spans="1:5" ht="15" thickBot="1">
      <c r="A138" s="5" t="s">
        <v>241</v>
      </c>
      <c r="B138" s="6" t="s">
        <v>856</v>
      </c>
      <c r="C138" s="6" t="s">
        <v>857</v>
      </c>
      <c r="D138" s="6" t="s">
        <v>858</v>
      </c>
      <c r="E138" s="10" t="s">
        <v>495</v>
      </c>
    </row>
    <row r="139" spans="1:5" ht="15" thickBot="1">
      <c r="A139" s="5" t="s">
        <v>242</v>
      </c>
      <c r="B139" s="6" t="s">
        <v>859</v>
      </c>
      <c r="C139" s="6" t="s">
        <v>860</v>
      </c>
      <c r="D139" s="6" t="s">
        <v>861</v>
      </c>
      <c r="E139" s="10" t="s">
        <v>495</v>
      </c>
    </row>
    <row r="140" spans="1:5" ht="15" thickBot="1">
      <c r="A140" s="5" t="s">
        <v>243</v>
      </c>
      <c r="B140" s="6" t="s">
        <v>862</v>
      </c>
      <c r="C140" s="6" t="s">
        <v>863</v>
      </c>
      <c r="D140" s="6" t="s">
        <v>864</v>
      </c>
      <c r="E140" s="10" t="s">
        <v>495</v>
      </c>
    </row>
    <row r="141" spans="1:5" ht="15" thickBot="1">
      <c r="A141" s="5" t="s">
        <v>244</v>
      </c>
      <c r="B141" s="6" t="s">
        <v>865</v>
      </c>
      <c r="C141" s="6" t="s">
        <v>866</v>
      </c>
      <c r="D141" s="6" t="s">
        <v>867</v>
      </c>
      <c r="E141" s="10" t="s">
        <v>495</v>
      </c>
    </row>
    <row r="142" spans="1:5" ht="15" thickBot="1">
      <c r="A142" s="5" t="s">
        <v>245</v>
      </c>
      <c r="B142" s="6" t="s">
        <v>868</v>
      </c>
      <c r="C142" s="6" t="s">
        <v>869</v>
      </c>
      <c r="D142" s="6" t="s">
        <v>870</v>
      </c>
      <c r="E142" s="10" t="s">
        <v>495</v>
      </c>
    </row>
    <row r="143" spans="1:5" ht="15" thickBot="1">
      <c r="A143" s="5" t="s">
        <v>246</v>
      </c>
      <c r="B143" s="6" t="s">
        <v>871</v>
      </c>
      <c r="C143" s="6" t="s">
        <v>872</v>
      </c>
      <c r="D143" s="6" t="s">
        <v>873</v>
      </c>
      <c r="E143" s="10" t="s">
        <v>495</v>
      </c>
    </row>
    <row r="144" spans="1:5" ht="15" thickBot="1">
      <c r="A144" s="5" t="s">
        <v>247</v>
      </c>
      <c r="B144" s="6" t="s">
        <v>874</v>
      </c>
      <c r="C144" s="6" t="s">
        <v>875</v>
      </c>
      <c r="D144" s="6" t="s">
        <v>876</v>
      </c>
      <c r="E144" s="10" t="s">
        <v>495</v>
      </c>
    </row>
    <row r="145" spans="1:5" ht="15" thickBot="1">
      <c r="A145" s="5" t="s">
        <v>877</v>
      </c>
      <c r="B145" s="6" t="s">
        <v>878</v>
      </c>
      <c r="C145" s="6" t="s">
        <v>879</v>
      </c>
      <c r="D145" s="6" t="s">
        <v>880</v>
      </c>
      <c r="E145" s="10" t="s">
        <v>495</v>
      </c>
    </row>
    <row r="146" spans="1:5" ht="15" thickBot="1">
      <c r="A146" s="5" t="s">
        <v>249</v>
      </c>
      <c r="B146" s="6" t="s">
        <v>881</v>
      </c>
      <c r="C146" s="6" t="s">
        <v>882</v>
      </c>
      <c r="D146" s="6" t="s">
        <v>883</v>
      </c>
      <c r="E146" s="10" t="s">
        <v>495</v>
      </c>
    </row>
    <row r="147" spans="1:5" ht="15" thickBot="1">
      <c r="A147" s="5" t="s">
        <v>250</v>
      </c>
      <c r="B147" s="6" t="s">
        <v>884</v>
      </c>
      <c r="C147" s="6" t="s">
        <v>885</v>
      </c>
      <c r="D147" s="6" t="s">
        <v>886</v>
      </c>
      <c r="E147" s="10" t="s">
        <v>495</v>
      </c>
    </row>
    <row r="148" spans="1:5" ht="15" thickBot="1">
      <c r="A148" s="5" t="s">
        <v>251</v>
      </c>
      <c r="B148" s="6" t="s">
        <v>887</v>
      </c>
      <c r="C148" s="6" t="s">
        <v>888</v>
      </c>
      <c r="D148" s="6" t="s">
        <v>889</v>
      </c>
      <c r="E148" s="10" t="s">
        <v>495</v>
      </c>
    </row>
    <row r="149" spans="1:5" ht="15" thickBot="1">
      <c r="A149" s="5" t="s">
        <v>252</v>
      </c>
      <c r="B149" s="6" t="s">
        <v>890</v>
      </c>
      <c r="C149" s="6" t="s">
        <v>891</v>
      </c>
      <c r="D149" s="6" t="s">
        <v>892</v>
      </c>
      <c r="E149" s="10" t="s">
        <v>495</v>
      </c>
    </row>
    <row r="150" spans="1:5" ht="15" thickBot="1">
      <c r="A150" s="5" t="s">
        <v>253</v>
      </c>
      <c r="B150" s="6" t="s">
        <v>893</v>
      </c>
      <c r="C150" s="6" t="s">
        <v>894</v>
      </c>
      <c r="D150" s="6" t="s">
        <v>895</v>
      </c>
      <c r="E150" s="10" t="s">
        <v>495</v>
      </c>
    </row>
    <row r="151" spans="1:5" ht="15" thickBot="1">
      <c r="A151" s="5" t="s">
        <v>254</v>
      </c>
      <c r="B151" s="6" t="s">
        <v>896</v>
      </c>
      <c r="C151" s="6" t="s">
        <v>897</v>
      </c>
      <c r="D151" s="6" t="s">
        <v>898</v>
      </c>
      <c r="E151" s="10" t="s">
        <v>495</v>
      </c>
    </row>
    <row r="152" spans="1:5" ht="15" thickBot="1">
      <c r="A152" s="5" t="s">
        <v>255</v>
      </c>
      <c r="B152" s="6" t="s">
        <v>899</v>
      </c>
      <c r="C152" s="6" t="s">
        <v>900</v>
      </c>
      <c r="D152" s="6" t="s">
        <v>901</v>
      </c>
      <c r="E152" s="10" t="s">
        <v>495</v>
      </c>
    </row>
    <row r="153" spans="1:5" ht="15" thickBot="1">
      <c r="A153" s="5" t="s">
        <v>256</v>
      </c>
      <c r="B153" s="6" t="s">
        <v>902</v>
      </c>
      <c r="C153" s="6" t="s">
        <v>903</v>
      </c>
      <c r="D153" s="6" t="s">
        <v>904</v>
      </c>
      <c r="E153" s="10" t="s">
        <v>495</v>
      </c>
    </row>
    <row r="154" spans="1:5" ht="15" thickBot="1">
      <c r="A154" s="5" t="s">
        <v>257</v>
      </c>
      <c r="B154" s="6" t="s">
        <v>905</v>
      </c>
      <c r="C154" s="6" t="s">
        <v>906</v>
      </c>
      <c r="D154" s="6" t="s">
        <v>907</v>
      </c>
      <c r="E154" s="10" t="s">
        <v>495</v>
      </c>
    </row>
    <row r="155" spans="1:5" ht="15" thickBot="1">
      <c r="A155" s="5" t="s">
        <v>258</v>
      </c>
      <c r="B155" s="6" t="s">
        <v>908</v>
      </c>
      <c r="C155" s="6" t="s">
        <v>909</v>
      </c>
      <c r="D155" s="6" t="s">
        <v>910</v>
      </c>
      <c r="E155" s="10" t="s">
        <v>495</v>
      </c>
    </row>
    <row r="156" spans="1:5" ht="15" thickBot="1">
      <c r="A156" s="5" t="s">
        <v>259</v>
      </c>
      <c r="B156" s="6" t="s">
        <v>911</v>
      </c>
      <c r="C156" s="6" t="s">
        <v>912</v>
      </c>
      <c r="D156" s="6" t="s">
        <v>913</v>
      </c>
      <c r="E156" s="10" t="s">
        <v>495</v>
      </c>
    </row>
    <row r="157" spans="1:5" ht="15" thickBot="1">
      <c r="A157" s="5" t="s">
        <v>260</v>
      </c>
      <c r="B157" s="6" t="s">
        <v>914</v>
      </c>
      <c r="C157" s="6" t="s">
        <v>915</v>
      </c>
      <c r="D157" s="6" t="s">
        <v>916</v>
      </c>
      <c r="E157" s="10" t="s">
        <v>495</v>
      </c>
    </row>
    <row r="158" spans="1:5" ht="15" thickBot="1">
      <c r="A158" s="5" t="s">
        <v>261</v>
      </c>
      <c r="B158" s="6" t="s">
        <v>917</v>
      </c>
      <c r="C158" s="6" t="s">
        <v>918</v>
      </c>
      <c r="D158" s="6" t="s">
        <v>919</v>
      </c>
      <c r="E158" s="10" t="s">
        <v>495</v>
      </c>
    </row>
    <row r="159" spans="1:5" ht="15" thickBot="1">
      <c r="A159" s="5" t="s">
        <v>262</v>
      </c>
      <c r="B159" s="6" t="s">
        <v>920</v>
      </c>
      <c r="C159" s="6" t="s">
        <v>921</v>
      </c>
      <c r="D159" s="6" t="s">
        <v>922</v>
      </c>
      <c r="E159" s="10" t="s">
        <v>495</v>
      </c>
    </row>
    <row r="160" spans="1:5" ht="15" thickBot="1">
      <c r="A160" s="5" t="s">
        <v>263</v>
      </c>
      <c r="B160" s="6" t="s">
        <v>923</v>
      </c>
      <c r="C160" s="6" t="s">
        <v>924</v>
      </c>
      <c r="D160" s="6" t="s">
        <v>925</v>
      </c>
      <c r="E160" s="10" t="s">
        <v>495</v>
      </c>
    </row>
    <row r="161" spans="1:5" ht="15" thickBot="1">
      <c r="A161" s="5" t="s">
        <v>264</v>
      </c>
      <c r="B161" s="6" t="s">
        <v>926</v>
      </c>
      <c r="C161" s="6" t="s">
        <v>927</v>
      </c>
      <c r="D161" s="6" t="s">
        <v>928</v>
      </c>
      <c r="E161" s="10" t="s">
        <v>495</v>
      </c>
    </row>
    <row r="162" spans="1:5" ht="15" thickBot="1">
      <c r="A162" s="5" t="s">
        <v>265</v>
      </c>
      <c r="B162" s="6" t="s">
        <v>929</v>
      </c>
      <c r="C162" s="6" t="s">
        <v>930</v>
      </c>
      <c r="D162" s="6" t="s">
        <v>931</v>
      </c>
      <c r="E162" s="10" t="s">
        <v>495</v>
      </c>
    </row>
    <row r="163" spans="1:5" ht="15" thickBot="1">
      <c r="A163" s="5" t="s">
        <v>105</v>
      </c>
      <c r="B163" s="6" t="s">
        <v>932</v>
      </c>
      <c r="C163" s="6" t="s">
        <v>933</v>
      </c>
      <c r="D163" s="6" t="s">
        <v>934</v>
      </c>
      <c r="E163" s="10" t="s">
        <v>495</v>
      </c>
    </row>
    <row r="164" spans="1:5" ht="15" thickBot="1">
      <c r="A164" s="5" t="s">
        <v>266</v>
      </c>
      <c r="B164" s="6" t="s">
        <v>935</v>
      </c>
      <c r="C164" s="6" t="s">
        <v>936</v>
      </c>
      <c r="D164" s="6" t="s">
        <v>937</v>
      </c>
      <c r="E164" s="10" t="s">
        <v>495</v>
      </c>
    </row>
    <row r="165" spans="1:5" ht="15" thickBot="1">
      <c r="A165" s="5" t="s">
        <v>267</v>
      </c>
      <c r="B165" s="6" t="s">
        <v>938</v>
      </c>
      <c r="C165" s="6" t="s">
        <v>939</v>
      </c>
      <c r="D165" s="6" t="s">
        <v>940</v>
      </c>
      <c r="E165" s="10" t="s">
        <v>495</v>
      </c>
    </row>
    <row r="166" spans="1:5" ht="15" thickBot="1">
      <c r="A166" s="5" t="s">
        <v>268</v>
      </c>
      <c r="B166" s="6" t="s">
        <v>941</v>
      </c>
      <c r="C166" s="6" t="s">
        <v>942</v>
      </c>
      <c r="D166" s="6" t="s">
        <v>943</v>
      </c>
      <c r="E166" s="10" t="s">
        <v>495</v>
      </c>
    </row>
    <row r="167" spans="1:5" ht="15" thickBot="1">
      <c r="A167" s="5" t="s">
        <v>269</v>
      </c>
      <c r="B167" s="6" t="s">
        <v>944</v>
      </c>
      <c r="C167" s="6" t="s">
        <v>945</v>
      </c>
      <c r="D167" s="6" t="s">
        <v>946</v>
      </c>
      <c r="E167" s="10" t="s">
        <v>495</v>
      </c>
    </row>
    <row r="168" spans="1:5" ht="15" thickBot="1">
      <c r="A168" s="5" t="s">
        <v>270</v>
      </c>
      <c r="B168" s="6" t="s">
        <v>947</v>
      </c>
      <c r="C168" s="6" t="s">
        <v>948</v>
      </c>
      <c r="D168" s="6" t="s">
        <v>949</v>
      </c>
      <c r="E168" s="10" t="s">
        <v>495</v>
      </c>
    </row>
    <row r="169" spans="1:5" ht="15" thickBot="1">
      <c r="A169" s="5" t="s">
        <v>271</v>
      </c>
      <c r="B169" s="6" t="s">
        <v>950</v>
      </c>
      <c r="C169" s="6" t="s">
        <v>951</v>
      </c>
      <c r="D169" s="6" t="s">
        <v>952</v>
      </c>
      <c r="E169" s="10" t="s">
        <v>495</v>
      </c>
    </row>
    <row r="170" spans="1:5" ht="15" thickBot="1">
      <c r="A170" s="5" t="s">
        <v>272</v>
      </c>
      <c r="B170" s="6" t="s">
        <v>953</v>
      </c>
      <c r="C170" s="6" t="s">
        <v>954</v>
      </c>
      <c r="D170" s="6" t="s">
        <v>955</v>
      </c>
      <c r="E170" s="10" t="s">
        <v>495</v>
      </c>
    </row>
    <row r="171" spans="1:5" ht="15" thickBot="1">
      <c r="A171" s="5" t="s">
        <v>273</v>
      </c>
      <c r="B171" s="6" t="s">
        <v>956</v>
      </c>
      <c r="C171" s="6" t="s">
        <v>957</v>
      </c>
      <c r="D171" s="6" t="s">
        <v>958</v>
      </c>
      <c r="E171" s="10" t="s">
        <v>495</v>
      </c>
    </row>
    <row r="172" spans="1:5" ht="15" thickBot="1">
      <c r="A172" s="5" t="s">
        <v>274</v>
      </c>
      <c r="B172" s="6" t="s">
        <v>959</v>
      </c>
      <c r="C172" s="6" t="s">
        <v>960</v>
      </c>
      <c r="D172" s="6" t="s">
        <v>961</v>
      </c>
      <c r="E172" s="10" t="s">
        <v>495</v>
      </c>
    </row>
    <row r="173" spans="1:5" ht="15" thickBot="1">
      <c r="A173" s="5" t="s">
        <v>275</v>
      </c>
      <c r="B173" s="6" t="s">
        <v>962</v>
      </c>
      <c r="C173" s="6" t="s">
        <v>963</v>
      </c>
      <c r="D173" s="6" t="s">
        <v>964</v>
      </c>
      <c r="E173" s="10" t="s">
        <v>495</v>
      </c>
    </row>
    <row r="174" spans="1:5" ht="15" thickBot="1">
      <c r="A174" s="5" t="s">
        <v>276</v>
      </c>
      <c r="B174" s="6" t="s">
        <v>965</v>
      </c>
      <c r="C174" s="6" t="s">
        <v>966</v>
      </c>
      <c r="D174" s="6" t="s">
        <v>967</v>
      </c>
      <c r="E174" s="10" t="s">
        <v>495</v>
      </c>
    </row>
    <row r="175" spans="1:5" ht="15" thickBot="1">
      <c r="A175" s="5" t="s">
        <v>968</v>
      </c>
      <c r="B175" s="6" t="s">
        <v>969</v>
      </c>
      <c r="C175" s="6" t="s">
        <v>970</v>
      </c>
      <c r="D175" s="6" t="s">
        <v>971</v>
      </c>
      <c r="E175" s="10" t="s">
        <v>495</v>
      </c>
    </row>
    <row r="176" spans="1:5" ht="15" thickBot="1">
      <c r="A176" s="5" t="s">
        <v>278</v>
      </c>
      <c r="B176" s="6" t="s">
        <v>972</v>
      </c>
      <c r="C176" s="6" t="s">
        <v>973</v>
      </c>
      <c r="D176" s="6" t="s">
        <v>974</v>
      </c>
      <c r="E176" s="10" t="s">
        <v>495</v>
      </c>
    </row>
    <row r="177" spans="1:5" ht="15" thickBot="1">
      <c r="A177" s="5" t="s">
        <v>279</v>
      </c>
      <c r="B177" s="6" t="s">
        <v>975</v>
      </c>
      <c r="C177" s="6" t="s">
        <v>976</v>
      </c>
      <c r="D177" s="6" t="s">
        <v>977</v>
      </c>
      <c r="E177" s="10" t="s">
        <v>523</v>
      </c>
    </row>
    <row r="178" spans="1:5" ht="15" thickBot="1">
      <c r="A178" s="5" t="s">
        <v>280</v>
      </c>
      <c r="B178" s="6" t="s">
        <v>978</v>
      </c>
      <c r="C178" s="6" t="s">
        <v>979</v>
      </c>
      <c r="D178" s="6" t="s">
        <v>980</v>
      </c>
      <c r="E178" s="10" t="s">
        <v>495</v>
      </c>
    </row>
    <row r="179" spans="1:5" ht="15" thickBot="1">
      <c r="A179" s="5" t="s">
        <v>281</v>
      </c>
      <c r="B179" s="6" t="s">
        <v>981</v>
      </c>
      <c r="C179" s="6" t="s">
        <v>982</v>
      </c>
      <c r="D179" s="6" t="s">
        <v>983</v>
      </c>
      <c r="E179" s="10" t="s">
        <v>495</v>
      </c>
    </row>
    <row r="180" spans="1:5" ht="15" thickBot="1">
      <c r="A180" s="5" t="s">
        <v>282</v>
      </c>
      <c r="B180" s="6" t="s">
        <v>984</v>
      </c>
      <c r="C180" s="6" t="s">
        <v>985</v>
      </c>
      <c r="D180" s="6" t="s">
        <v>986</v>
      </c>
      <c r="E180" s="10" t="s">
        <v>495</v>
      </c>
    </row>
    <row r="181" spans="1:5" ht="15" thickBot="1">
      <c r="A181" s="5" t="s">
        <v>283</v>
      </c>
      <c r="B181" s="6" t="s">
        <v>987</v>
      </c>
      <c r="C181" s="6" t="s">
        <v>988</v>
      </c>
      <c r="D181" s="6" t="s">
        <v>989</v>
      </c>
      <c r="E181" s="10" t="s">
        <v>495</v>
      </c>
    </row>
    <row r="182" spans="1:5" ht="15" thickBot="1">
      <c r="A182" s="5" t="s">
        <v>284</v>
      </c>
      <c r="B182" s="6" t="s">
        <v>990</v>
      </c>
      <c r="C182" s="6" t="s">
        <v>991</v>
      </c>
      <c r="D182" s="6" t="s">
        <v>992</v>
      </c>
      <c r="E182" s="10" t="s">
        <v>495</v>
      </c>
    </row>
    <row r="183" spans="1:5" ht="15" thickBot="1">
      <c r="A183" s="5" t="s">
        <v>285</v>
      </c>
      <c r="B183" s="6" t="s">
        <v>993</v>
      </c>
      <c r="C183" s="6" t="s">
        <v>994</v>
      </c>
      <c r="D183" s="6" t="s">
        <v>995</v>
      </c>
      <c r="E183" s="10" t="s">
        <v>495</v>
      </c>
    </row>
    <row r="184" spans="1:5" ht="15" thickBot="1">
      <c r="A184" s="5" t="s">
        <v>286</v>
      </c>
      <c r="B184" s="6" t="s">
        <v>996</v>
      </c>
      <c r="C184" s="6" t="s">
        <v>997</v>
      </c>
      <c r="D184" s="6" t="s">
        <v>998</v>
      </c>
      <c r="E184" s="10" t="s">
        <v>495</v>
      </c>
    </row>
    <row r="185" spans="1:5" ht="15" thickBot="1">
      <c r="A185" s="5" t="s">
        <v>287</v>
      </c>
      <c r="B185" s="6" t="s">
        <v>999</v>
      </c>
      <c r="C185" s="6" t="s">
        <v>1000</v>
      </c>
      <c r="D185" s="6" t="s">
        <v>1001</v>
      </c>
      <c r="E185" s="10" t="s">
        <v>495</v>
      </c>
    </row>
    <row r="186" spans="1:5" ht="15" thickBot="1">
      <c r="A186" s="5" t="s">
        <v>288</v>
      </c>
      <c r="B186" s="6" t="s">
        <v>1002</v>
      </c>
      <c r="C186" s="6" t="s">
        <v>1003</v>
      </c>
      <c r="D186" s="6" t="s">
        <v>1004</v>
      </c>
      <c r="E186" s="10" t="s">
        <v>495</v>
      </c>
    </row>
    <row r="187" spans="1:5" ht="15" thickBot="1">
      <c r="A187" s="5" t="s">
        <v>289</v>
      </c>
      <c r="B187" s="6" t="s">
        <v>1005</v>
      </c>
      <c r="C187" s="6" t="s">
        <v>1006</v>
      </c>
      <c r="D187" s="6" t="s">
        <v>1007</v>
      </c>
      <c r="E187" s="10" t="s">
        <v>495</v>
      </c>
    </row>
    <row r="188" spans="1:5" ht="15" thickBot="1">
      <c r="A188" s="5" t="s">
        <v>290</v>
      </c>
      <c r="B188" s="6" t="s">
        <v>1008</v>
      </c>
      <c r="C188" s="6" t="s">
        <v>1009</v>
      </c>
      <c r="D188" s="6" t="s">
        <v>1010</v>
      </c>
      <c r="E188" s="10" t="s">
        <v>495</v>
      </c>
    </row>
    <row r="189" spans="1:5" ht="15" thickBot="1">
      <c r="A189" s="5" t="s">
        <v>291</v>
      </c>
      <c r="B189" s="6" t="s">
        <v>1011</v>
      </c>
      <c r="C189" s="6" t="s">
        <v>1012</v>
      </c>
      <c r="D189" s="6" t="s">
        <v>1013</v>
      </c>
      <c r="E189" s="10" t="s">
        <v>495</v>
      </c>
    </row>
    <row r="190" spans="1:5" ht="15" thickBot="1">
      <c r="A190" s="5" t="s">
        <v>292</v>
      </c>
      <c r="B190" s="6" t="s">
        <v>1014</v>
      </c>
      <c r="C190" s="6" t="s">
        <v>1015</v>
      </c>
      <c r="D190" s="6" t="s">
        <v>1016</v>
      </c>
      <c r="E190" s="10" t="s">
        <v>495</v>
      </c>
    </row>
    <row r="191" spans="1:5" ht="15" thickBot="1">
      <c r="A191" s="5" t="s">
        <v>293</v>
      </c>
      <c r="B191" s="6" t="s">
        <v>1017</v>
      </c>
      <c r="C191" s="6" t="s">
        <v>1018</v>
      </c>
      <c r="D191" s="6" t="s">
        <v>1019</v>
      </c>
      <c r="E191" s="10" t="s">
        <v>495</v>
      </c>
    </row>
    <row r="192" spans="1:5" ht="15" thickBot="1">
      <c r="A192" s="5" t="s">
        <v>294</v>
      </c>
      <c r="B192" s="6" t="s">
        <v>1020</v>
      </c>
      <c r="C192" s="6" t="s">
        <v>1021</v>
      </c>
      <c r="D192" s="6" t="s">
        <v>1022</v>
      </c>
      <c r="E192" s="10" t="s">
        <v>495</v>
      </c>
    </row>
    <row r="193" spans="1:5" ht="15" thickBot="1">
      <c r="A193" s="5" t="s">
        <v>295</v>
      </c>
      <c r="B193" s="6" t="s">
        <v>1023</v>
      </c>
      <c r="C193" s="6" t="s">
        <v>1024</v>
      </c>
      <c r="D193" s="6" t="s">
        <v>1025</v>
      </c>
      <c r="E193" s="10" t="s">
        <v>523</v>
      </c>
    </row>
    <row r="194" spans="1:5" ht="15" thickBot="1">
      <c r="A194" s="5" t="s">
        <v>296</v>
      </c>
      <c r="B194" s="6" t="s">
        <v>1026</v>
      </c>
      <c r="C194" s="6" t="s">
        <v>1027</v>
      </c>
      <c r="D194" s="6" t="s">
        <v>1028</v>
      </c>
      <c r="E194" s="10" t="s">
        <v>495</v>
      </c>
    </row>
    <row r="195" spans="1:5" ht="15" thickBot="1">
      <c r="A195" s="5" t="s">
        <v>297</v>
      </c>
      <c r="B195" s="6" t="s">
        <v>1029</v>
      </c>
      <c r="C195" s="6" t="s">
        <v>1030</v>
      </c>
      <c r="D195" s="6" t="s">
        <v>1031</v>
      </c>
      <c r="E195" s="10" t="s">
        <v>495</v>
      </c>
    </row>
    <row r="196" spans="1:5" ht="15" thickBot="1">
      <c r="A196" s="5" t="s">
        <v>298</v>
      </c>
      <c r="B196" s="6" t="s">
        <v>1032</v>
      </c>
      <c r="C196" s="6" t="s">
        <v>1033</v>
      </c>
      <c r="D196" s="6" t="s">
        <v>1034</v>
      </c>
      <c r="E196" s="10" t="s">
        <v>495</v>
      </c>
    </row>
    <row r="197" spans="1:5" ht="15" thickBot="1">
      <c r="A197" s="5" t="s">
        <v>299</v>
      </c>
      <c r="B197" s="6" t="s">
        <v>1035</v>
      </c>
      <c r="C197" s="6" t="s">
        <v>1036</v>
      </c>
      <c r="D197" s="6" t="s">
        <v>1037</v>
      </c>
      <c r="E197" s="10" t="s">
        <v>495</v>
      </c>
    </row>
    <row r="198" spans="1:5" ht="15" thickBot="1">
      <c r="A198" s="5" t="s">
        <v>1038</v>
      </c>
      <c r="B198" s="6" t="s">
        <v>1039</v>
      </c>
      <c r="C198" s="6" t="s">
        <v>1040</v>
      </c>
      <c r="D198" s="6" t="s">
        <v>1041</v>
      </c>
      <c r="E198" s="10" t="s">
        <v>495</v>
      </c>
    </row>
    <row r="199" spans="1:5" ht="15" thickBot="1">
      <c r="A199" s="5" t="s">
        <v>301</v>
      </c>
      <c r="B199" s="6" t="s">
        <v>1042</v>
      </c>
      <c r="C199" s="6" t="s">
        <v>1043</v>
      </c>
      <c r="D199" s="6" t="s">
        <v>1044</v>
      </c>
      <c r="E199" s="10" t="s">
        <v>495</v>
      </c>
    </row>
    <row r="200" spans="1:5" ht="15" thickBot="1">
      <c r="A200" s="5" t="s">
        <v>302</v>
      </c>
      <c r="B200" s="6" t="s">
        <v>1045</v>
      </c>
      <c r="C200" s="6" t="s">
        <v>1046</v>
      </c>
      <c r="D200" s="6" t="s">
        <v>1047</v>
      </c>
      <c r="E200" s="10" t="s">
        <v>495</v>
      </c>
    </row>
    <row r="201" spans="1:5" ht="15" thickBot="1">
      <c r="A201" s="5" t="s">
        <v>303</v>
      </c>
      <c r="B201" s="6" t="s">
        <v>1048</v>
      </c>
      <c r="C201" s="6" t="s">
        <v>1049</v>
      </c>
      <c r="D201" s="6" t="s">
        <v>1050</v>
      </c>
      <c r="E201" s="10" t="s">
        <v>495</v>
      </c>
    </row>
    <row r="202" spans="1:5" ht="15" thickBot="1">
      <c r="A202" s="5" t="s">
        <v>304</v>
      </c>
      <c r="B202" s="6" t="s">
        <v>1051</v>
      </c>
      <c r="C202" s="6" t="s">
        <v>1052</v>
      </c>
      <c r="D202" s="6" t="s">
        <v>1053</v>
      </c>
      <c r="E202" s="10" t="s">
        <v>495</v>
      </c>
    </row>
    <row r="203" spans="1:5" ht="15" thickBot="1">
      <c r="A203" s="5" t="s">
        <v>305</v>
      </c>
      <c r="B203" s="6" t="s">
        <v>1054</v>
      </c>
      <c r="C203" s="6" t="s">
        <v>1055</v>
      </c>
      <c r="D203" s="6" t="s">
        <v>1056</v>
      </c>
      <c r="E203" s="10" t="s">
        <v>495</v>
      </c>
    </row>
    <row r="204" spans="1:5" ht="15" thickBot="1">
      <c r="A204" s="5" t="s">
        <v>306</v>
      </c>
      <c r="B204" s="6" t="s">
        <v>1057</v>
      </c>
      <c r="C204" s="6" t="s">
        <v>1058</v>
      </c>
      <c r="D204" s="6" t="s">
        <v>1059</v>
      </c>
      <c r="E204" s="10" t="s">
        <v>495</v>
      </c>
    </row>
    <row r="205" spans="1:5" ht="15" thickBot="1">
      <c r="A205" s="5" t="s">
        <v>307</v>
      </c>
      <c r="B205" s="6" t="s">
        <v>1060</v>
      </c>
      <c r="C205" s="6" t="s">
        <v>1061</v>
      </c>
      <c r="D205" s="6" t="s">
        <v>1062</v>
      </c>
      <c r="E205" s="10" t="s">
        <v>495</v>
      </c>
    </row>
    <row r="206" spans="1:5" ht="15" thickBot="1">
      <c r="A206" s="5" t="s">
        <v>308</v>
      </c>
      <c r="B206" s="6" t="s">
        <v>1063</v>
      </c>
      <c r="C206" s="6" t="s">
        <v>1064</v>
      </c>
      <c r="D206" s="6" t="s">
        <v>1065</v>
      </c>
      <c r="E206" s="10" t="s">
        <v>495</v>
      </c>
    </row>
    <row r="207" spans="1:5" ht="15" thickBot="1">
      <c r="A207" s="5" t="s">
        <v>309</v>
      </c>
      <c r="B207" s="6" t="s">
        <v>1066</v>
      </c>
      <c r="C207" s="6" t="s">
        <v>1067</v>
      </c>
      <c r="D207" s="6" t="s">
        <v>1068</v>
      </c>
      <c r="E207" s="10" t="s">
        <v>495</v>
      </c>
    </row>
    <row r="208" spans="1:5" ht="15" thickBot="1">
      <c r="A208" s="5" t="s">
        <v>310</v>
      </c>
      <c r="B208" s="6" t="s">
        <v>1069</v>
      </c>
      <c r="C208" s="6" t="s">
        <v>1070</v>
      </c>
      <c r="D208" s="6" t="s">
        <v>1071</v>
      </c>
      <c r="E208" s="10" t="s">
        <v>495</v>
      </c>
    </row>
    <row r="209" spans="1:5" ht="15" thickBot="1">
      <c r="A209" s="5" t="s">
        <v>311</v>
      </c>
      <c r="B209" s="6" t="s">
        <v>1072</v>
      </c>
      <c r="C209" s="6" t="s">
        <v>1073</v>
      </c>
      <c r="D209" s="6" t="s">
        <v>1074</v>
      </c>
      <c r="E209" s="10" t="s">
        <v>495</v>
      </c>
    </row>
    <row r="210" spans="1:5" ht="15" thickBot="1">
      <c r="A210" s="5" t="s">
        <v>312</v>
      </c>
      <c r="B210" s="6" t="s">
        <v>1075</v>
      </c>
      <c r="C210" s="6" t="s">
        <v>1076</v>
      </c>
      <c r="D210" s="6" t="s">
        <v>1077</v>
      </c>
      <c r="E210" s="10" t="s">
        <v>495</v>
      </c>
    </row>
    <row r="211" spans="1:5" ht="15" thickBot="1">
      <c r="A211" s="5" t="s">
        <v>313</v>
      </c>
      <c r="B211" s="6" t="s">
        <v>1078</v>
      </c>
      <c r="C211" s="6" t="s">
        <v>1079</v>
      </c>
      <c r="D211" s="6" t="s">
        <v>1080</v>
      </c>
      <c r="E211" s="10" t="s">
        <v>495</v>
      </c>
    </row>
    <row r="212" spans="1:5" ht="15" thickBot="1">
      <c r="A212" s="5" t="s">
        <v>314</v>
      </c>
      <c r="B212" s="6" t="s">
        <v>1081</v>
      </c>
      <c r="C212" s="6" t="s">
        <v>1082</v>
      </c>
      <c r="D212" s="6" t="s">
        <v>1083</v>
      </c>
      <c r="E212" s="10" t="s">
        <v>523</v>
      </c>
    </row>
    <row r="213" spans="1:5" ht="15" thickBot="1">
      <c r="A213" s="5" t="s">
        <v>315</v>
      </c>
      <c r="B213" s="6" t="s">
        <v>1084</v>
      </c>
      <c r="C213" s="6" t="s">
        <v>1085</v>
      </c>
      <c r="D213" s="6" t="s">
        <v>1086</v>
      </c>
      <c r="E213" s="10" t="s">
        <v>495</v>
      </c>
    </row>
    <row r="214" spans="1:5" ht="15" thickBot="1">
      <c r="A214" s="5" t="s">
        <v>316</v>
      </c>
      <c r="B214" s="6" t="s">
        <v>1087</v>
      </c>
      <c r="C214" s="6" t="s">
        <v>1088</v>
      </c>
      <c r="D214" s="6" t="s">
        <v>1089</v>
      </c>
      <c r="E214" s="10" t="s">
        <v>495</v>
      </c>
    </row>
    <row r="215" spans="1:5" ht="15" thickBot="1">
      <c r="A215" s="5" t="s">
        <v>317</v>
      </c>
      <c r="B215" s="6" t="s">
        <v>1090</v>
      </c>
      <c r="C215" s="6" t="s">
        <v>1091</v>
      </c>
      <c r="D215" s="6" t="s">
        <v>1092</v>
      </c>
      <c r="E215" s="10" t="s">
        <v>495</v>
      </c>
    </row>
    <row r="216" spans="1:5" ht="15" thickBot="1">
      <c r="A216" s="5" t="s">
        <v>318</v>
      </c>
      <c r="B216" s="6" t="s">
        <v>1093</v>
      </c>
      <c r="C216" s="6" t="s">
        <v>1094</v>
      </c>
      <c r="D216" s="6" t="s">
        <v>1095</v>
      </c>
      <c r="E216" s="10" t="s">
        <v>495</v>
      </c>
    </row>
    <row r="217" spans="1:5" ht="15" thickBot="1">
      <c r="A217" s="5" t="s">
        <v>319</v>
      </c>
      <c r="B217" s="6" t="s">
        <v>1096</v>
      </c>
      <c r="C217" s="6" t="s">
        <v>1097</v>
      </c>
      <c r="D217" s="6" t="s">
        <v>1098</v>
      </c>
      <c r="E217" s="10" t="s">
        <v>495</v>
      </c>
    </row>
    <row r="218" spans="1:5" ht="15" thickBot="1">
      <c r="A218" s="5" t="s">
        <v>320</v>
      </c>
      <c r="B218" s="6" t="s">
        <v>1099</v>
      </c>
      <c r="C218" s="6" t="s">
        <v>1100</v>
      </c>
      <c r="D218" s="6" t="s">
        <v>1101</v>
      </c>
      <c r="E218" s="10" t="s">
        <v>495</v>
      </c>
    </row>
    <row r="219" spans="1:5" ht="15" thickBot="1">
      <c r="A219" s="5" t="s">
        <v>321</v>
      </c>
      <c r="B219" s="6" t="s">
        <v>1102</v>
      </c>
      <c r="C219" s="6" t="s">
        <v>1103</v>
      </c>
      <c r="D219" s="6" t="s">
        <v>1104</v>
      </c>
      <c r="E219" s="10" t="s">
        <v>495</v>
      </c>
    </row>
    <row r="220" spans="1:5" ht="15" thickBot="1">
      <c r="A220" s="5" t="s">
        <v>322</v>
      </c>
      <c r="B220" s="6" t="s">
        <v>1105</v>
      </c>
      <c r="C220" s="6" t="s">
        <v>1106</v>
      </c>
      <c r="D220" s="6" t="s">
        <v>1107</v>
      </c>
      <c r="E220" s="10" t="s">
        <v>495</v>
      </c>
    </row>
    <row r="221" spans="1:5" ht="15" thickBot="1">
      <c r="A221" s="5" t="s">
        <v>323</v>
      </c>
      <c r="B221" s="6" t="s">
        <v>1108</v>
      </c>
      <c r="C221" s="6" t="s">
        <v>1109</v>
      </c>
      <c r="D221" s="6" t="s">
        <v>1110</v>
      </c>
      <c r="E221" s="10" t="s">
        <v>495</v>
      </c>
    </row>
    <row r="222" spans="1:5" ht="15" thickBot="1">
      <c r="A222" s="5" t="s">
        <v>324</v>
      </c>
      <c r="B222" s="6" t="s">
        <v>1111</v>
      </c>
      <c r="C222" s="6" t="s">
        <v>1112</v>
      </c>
      <c r="D222" s="6" t="s">
        <v>1113</v>
      </c>
      <c r="E222" s="10" t="s">
        <v>495</v>
      </c>
    </row>
    <row r="223" spans="1:5" ht="15" thickBot="1">
      <c r="A223" s="5" t="s">
        <v>325</v>
      </c>
      <c r="B223" s="6" t="s">
        <v>1114</v>
      </c>
      <c r="C223" s="6" t="s">
        <v>1115</v>
      </c>
      <c r="D223" s="6" t="s">
        <v>1116</v>
      </c>
      <c r="E223" s="10" t="s">
        <v>495</v>
      </c>
    </row>
    <row r="224" spans="1:5" ht="15" thickBot="1">
      <c r="A224" s="5" t="s">
        <v>326</v>
      </c>
      <c r="B224" s="6" t="s">
        <v>1117</v>
      </c>
      <c r="C224" s="6" t="s">
        <v>1118</v>
      </c>
      <c r="D224" s="6" t="s">
        <v>1119</v>
      </c>
      <c r="E224" s="10" t="s">
        <v>495</v>
      </c>
    </row>
    <row r="225" spans="1:5" ht="15" thickBot="1">
      <c r="A225" s="5" t="s">
        <v>327</v>
      </c>
      <c r="B225" s="6" t="s">
        <v>1120</v>
      </c>
      <c r="C225" s="6" t="s">
        <v>1121</v>
      </c>
      <c r="D225" s="6" t="s">
        <v>1122</v>
      </c>
      <c r="E225" s="10" t="s">
        <v>495</v>
      </c>
    </row>
    <row r="226" spans="1:5" ht="15" thickBot="1">
      <c r="A226" s="5" t="s">
        <v>328</v>
      </c>
      <c r="B226" s="6" t="s">
        <v>1123</v>
      </c>
      <c r="C226" s="6" t="s">
        <v>1124</v>
      </c>
      <c r="D226" s="6" t="s">
        <v>1125</v>
      </c>
      <c r="E226" s="10" t="s">
        <v>495</v>
      </c>
    </row>
    <row r="227" spans="1:5" ht="15" thickBot="1">
      <c r="A227" s="5" t="s">
        <v>108</v>
      </c>
      <c r="B227" s="6" t="s">
        <v>729</v>
      </c>
      <c r="C227" s="6" t="s">
        <v>730</v>
      </c>
      <c r="D227" s="6" t="s">
        <v>731</v>
      </c>
      <c r="E227" s="10" t="s">
        <v>495</v>
      </c>
    </row>
    <row r="228" spans="1:5" ht="15" thickBot="1">
      <c r="A228" s="5" t="s">
        <v>111</v>
      </c>
      <c r="B228" s="6" t="s">
        <v>1126</v>
      </c>
      <c r="C228" s="6" t="s">
        <v>1127</v>
      </c>
      <c r="D228" s="6" t="s">
        <v>1128</v>
      </c>
      <c r="E228" s="10" t="s">
        <v>495</v>
      </c>
    </row>
    <row r="229" spans="1:5" ht="15" thickBot="1">
      <c r="A229" s="5" t="s">
        <v>329</v>
      </c>
      <c r="B229" s="6" t="s">
        <v>1129</v>
      </c>
      <c r="C229" s="6" t="s">
        <v>1130</v>
      </c>
      <c r="D229" s="6" t="s">
        <v>1131</v>
      </c>
      <c r="E229" s="10" t="s">
        <v>495</v>
      </c>
    </row>
    <row r="230" spans="1:5" ht="15" thickBot="1">
      <c r="A230" s="5" t="s">
        <v>330</v>
      </c>
      <c r="B230" s="6" t="s">
        <v>1132</v>
      </c>
      <c r="C230" s="6" t="s">
        <v>1133</v>
      </c>
      <c r="D230" s="6" t="s">
        <v>1134</v>
      </c>
      <c r="E230" s="10" t="s">
        <v>495</v>
      </c>
    </row>
    <row r="231" spans="1:5" ht="15" thickBot="1">
      <c r="A231" s="5" t="s">
        <v>331</v>
      </c>
      <c r="B231" s="6" t="s">
        <v>1135</v>
      </c>
      <c r="C231" s="6" t="s">
        <v>1136</v>
      </c>
      <c r="D231" s="6" t="s">
        <v>1137</v>
      </c>
      <c r="E231" s="10" t="s">
        <v>495</v>
      </c>
    </row>
    <row r="232" spans="1:5" ht="15" thickBot="1">
      <c r="A232" s="5" t="s">
        <v>332</v>
      </c>
      <c r="B232" s="6" t="s">
        <v>1138</v>
      </c>
      <c r="C232" s="6" t="s">
        <v>1139</v>
      </c>
      <c r="D232" s="6" t="s">
        <v>1140</v>
      </c>
      <c r="E232" s="10" t="s">
        <v>495</v>
      </c>
    </row>
    <row r="233" spans="1:5" ht="15" thickBot="1">
      <c r="A233" s="5" t="s">
        <v>333</v>
      </c>
      <c r="B233" s="6" t="s">
        <v>1141</v>
      </c>
      <c r="C233" s="6" t="s">
        <v>1142</v>
      </c>
      <c r="D233" s="6" t="s">
        <v>1143</v>
      </c>
      <c r="E233" s="10" t="s">
        <v>495</v>
      </c>
    </row>
    <row r="234" spans="1:5" ht="15" thickBot="1">
      <c r="A234" s="5" t="s">
        <v>334</v>
      </c>
      <c r="B234" s="6" t="s">
        <v>1144</v>
      </c>
      <c r="C234" s="6" t="s">
        <v>1145</v>
      </c>
      <c r="D234" s="6" t="s">
        <v>1146</v>
      </c>
      <c r="E234" s="10" t="s">
        <v>495</v>
      </c>
    </row>
    <row r="235" spans="1:5" ht="15" thickBot="1">
      <c r="A235" s="5" t="s">
        <v>335</v>
      </c>
      <c r="B235" s="6" t="s">
        <v>1147</v>
      </c>
      <c r="C235" s="6" t="s">
        <v>1148</v>
      </c>
      <c r="D235" s="6" t="s">
        <v>1149</v>
      </c>
      <c r="E235" s="10" t="s">
        <v>495</v>
      </c>
    </row>
    <row r="236" spans="1:5" ht="15" thickBot="1">
      <c r="A236" s="5" t="s">
        <v>336</v>
      </c>
      <c r="B236" s="6" t="s">
        <v>1150</v>
      </c>
      <c r="C236" s="6" t="s">
        <v>1151</v>
      </c>
      <c r="D236" s="6" t="s">
        <v>1152</v>
      </c>
      <c r="E236" s="10" t="s">
        <v>495</v>
      </c>
    </row>
    <row r="237" spans="1:5" ht="15" thickBot="1">
      <c r="A237" s="5" t="s">
        <v>337</v>
      </c>
      <c r="B237" s="6" t="s">
        <v>1153</v>
      </c>
      <c r="C237" s="6" t="s">
        <v>1154</v>
      </c>
      <c r="D237" s="6" t="s">
        <v>1155</v>
      </c>
      <c r="E237" s="10" t="s">
        <v>495</v>
      </c>
    </row>
    <row r="238" spans="1:5" ht="15" thickBot="1">
      <c r="A238" s="5" t="s">
        <v>338</v>
      </c>
      <c r="B238" s="6" t="s">
        <v>1156</v>
      </c>
      <c r="C238" s="6" t="s">
        <v>1157</v>
      </c>
      <c r="D238" s="6" t="s">
        <v>1158</v>
      </c>
      <c r="E238" s="10" t="s">
        <v>495</v>
      </c>
    </row>
    <row r="239" spans="1:5" ht="15" thickBot="1">
      <c r="A239" s="5" t="s">
        <v>339</v>
      </c>
      <c r="B239" s="6" t="s">
        <v>1159</v>
      </c>
      <c r="C239" s="6" t="s">
        <v>1160</v>
      </c>
      <c r="D239" s="6" t="s">
        <v>1161</v>
      </c>
      <c r="E239" s="10" t="s">
        <v>495</v>
      </c>
    </row>
    <row r="240" spans="1:5" ht="15" thickBot="1">
      <c r="A240" s="5" t="s">
        <v>340</v>
      </c>
      <c r="B240" s="6" t="s">
        <v>1162</v>
      </c>
      <c r="C240" s="6" t="s">
        <v>1163</v>
      </c>
      <c r="D240" s="6" t="s">
        <v>1164</v>
      </c>
      <c r="E240" s="10" t="s">
        <v>495</v>
      </c>
    </row>
    <row r="241" spans="1:5" ht="15" thickBot="1">
      <c r="A241" s="5" t="s">
        <v>341</v>
      </c>
      <c r="B241" s="6" t="s">
        <v>1165</v>
      </c>
      <c r="C241" s="6" t="s">
        <v>1166</v>
      </c>
      <c r="D241" s="6" t="s">
        <v>1167</v>
      </c>
      <c r="E241" s="10" t="s">
        <v>495</v>
      </c>
    </row>
    <row r="242" spans="1:5" ht="15" thickBot="1">
      <c r="A242" s="5" t="s">
        <v>342</v>
      </c>
      <c r="B242" s="6" t="s">
        <v>1168</v>
      </c>
      <c r="C242" s="6" t="s">
        <v>1169</v>
      </c>
      <c r="D242" s="6" t="s">
        <v>1170</v>
      </c>
      <c r="E242" s="10" t="s">
        <v>495</v>
      </c>
    </row>
    <row r="243" spans="1:5" ht="15" thickBot="1">
      <c r="A243" s="5" t="s">
        <v>343</v>
      </c>
      <c r="B243" s="6" t="s">
        <v>1171</v>
      </c>
      <c r="C243" s="6" t="s">
        <v>1172</v>
      </c>
      <c r="D243" s="6" t="s">
        <v>1173</v>
      </c>
      <c r="E243" s="10" t="s">
        <v>495</v>
      </c>
    </row>
    <row r="244" spans="1:5" ht="15" thickBot="1">
      <c r="A244" s="5" t="s">
        <v>344</v>
      </c>
      <c r="B244" s="6" t="s">
        <v>1174</v>
      </c>
      <c r="C244" s="6" t="s">
        <v>1175</v>
      </c>
      <c r="D244" s="6" t="s">
        <v>1176</v>
      </c>
      <c r="E244" s="10" t="s">
        <v>495</v>
      </c>
    </row>
    <row r="245" spans="1:5" ht="15" thickBot="1">
      <c r="A245" s="5" t="s">
        <v>345</v>
      </c>
      <c r="B245" s="6" t="s">
        <v>1177</v>
      </c>
      <c r="C245" s="6" t="s">
        <v>1178</v>
      </c>
      <c r="D245" s="6" t="s">
        <v>1179</v>
      </c>
      <c r="E245" s="10" t="s">
        <v>495</v>
      </c>
    </row>
    <row r="246" spans="1:5" ht="15" thickBot="1">
      <c r="A246" s="5" t="s">
        <v>115</v>
      </c>
      <c r="B246" s="6" t="s">
        <v>1180</v>
      </c>
      <c r="C246" s="6" t="s">
        <v>1181</v>
      </c>
      <c r="D246" s="6" t="s">
        <v>1182</v>
      </c>
      <c r="E246" s="10" t="s">
        <v>495</v>
      </c>
    </row>
    <row r="247" spans="1:5" ht="15" thickBot="1">
      <c r="A247" s="5" t="s">
        <v>346</v>
      </c>
      <c r="B247" s="6" t="s">
        <v>1183</v>
      </c>
      <c r="C247" s="6" t="s">
        <v>1184</v>
      </c>
      <c r="D247" s="6" t="s">
        <v>1185</v>
      </c>
      <c r="E247" s="10" t="s">
        <v>495</v>
      </c>
    </row>
    <row r="248" spans="1:5" ht="15" thickBot="1">
      <c r="A248" s="5" t="s">
        <v>347</v>
      </c>
      <c r="B248" s="6" t="s">
        <v>1186</v>
      </c>
      <c r="C248" s="6" t="s">
        <v>1187</v>
      </c>
      <c r="D248" s="6" t="s">
        <v>1188</v>
      </c>
      <c r="E248" s="10" t="s">
        <v>495</v>
      </c>
    </row>
    <row r="249" spans="1:5" ht="15" thickBot="1">
      <c r="A249" s="5" t="s">
        <v>348</v>
      </c>
      <c r="B249" s="6" t="s">
        <v>1189</v>
      </c>
      <c r="C249" s="6" t="s">
        <v>1190</v>
      </c>
      <c r="D249" s="6" t="s">
        <v>1191</v>
      </c>
      <c r="E249" s="10" t="s">
        <v>495</v>
      </c>
    </row>
    <row r="250" spans="1:5" ht="15" thickBot="1">
      <c r="A250" s="5" t="s">
        <v>349</v>
      </c>
      <c r="B250" s="6" t="s">
        <v>1192</v>
      </c>
      <c r="C250" s="6" t="s">
        <v>1193</v>
      </c>
      <c r="D250" s="6" t="s">
        <v>1194</v>
      </c>
      <c r="E250" s="10" t="s">
        <v>495</v>
      </c>
    </row>
    <row r="251" spans="1:5" ht="15" thickBot="1">
      <c r="A251" s="5" t="s">
        <v>350</v>
      </c>
      <c r="B251" s="6" t="s">
        <v>1195</v>
      </c>
      <c r="C251" s="6" t="s">
        <v>1196</v>
      </c>
      <c r="D251" s="6" t="s">
        <v>1197</v>
      </c>
      <c r="E251" s="10" t="s">
        <v>495</v>
      </c>
    </row>
    <row r="252" spans="1:5" ht="15" thickBot="1">
      <c r="A252" s="5" t="s">
        <v>351</v>
      </c>
      <c r="B252" s="6" t="s">
        <v>1198</v>
      </c>
      <c r="C252" s="6" t="s">
        <v>1199</v>
      </c>
      <c r="D252" s="6" t="s">
        <v>1200</v>
      </c>
      <c r="E252" s="10" t="s">
        <v>495</v>
      </c>
    </row>
    <row r="253" spans="1:5" ht="15" thickBot="1">
      <c r="A253" s="5" t="s">
        <v>352</v>
      </c>
      <c r="B253" s="6" t="s">
        <v>1201</v>
      </c>
      <c r="C253" s="6" t="s">
        <v>1202</v>
      </c>
      <c r="D253" s="6" t="s">
        <v>1203</v>
      </c>
      <c r="E253" s="10" t="s">
        <v>495</v>
      </c>
    </row>
    <row r="254" spans="1:5" ht="14.15" customHeight="1" thickBot="1">
      <c r="A254" s="5" t="s">
        <v>353</v>
      </c>
      <c r="B254" s="6" t="s">
        <v>1204</v>
      </c>
      <c r="C254" s="6" t="s">
        <v>1205</v>
      </c>
      <c r="D254" s="6" t="s">
        <v>1206</v>
      </c>
      <c r="E254" s="10" t="s">
        <v>495</v>
      </c>
    </row>
    <row r="255" spans="1:5" ht="15" thickBot="1">
      <c r="A255" s="5" t="s">
        <v>1207</v>
      </c>
      <c r="B255" s="6" t="s">
        <v>1208</v>
      </c>
      <c r="C255" s="6" t="s">
        <v>1209</v>
      </c>
      <c r="D255" s="6" t="s">
        <v>1210</v>
      </c>
      <c r="E255" s="10" t="s">
        <v>495</v>
      </c>
    </row>
    <row r="256" spans="1:5" ht="15" thickBot="1">
      <c r="A256" s="5" t="s">
        <v>355</v>
      </c>
      <c r="B256" s="6" t="s">
        <v>1211</v>
      </c>
      <c r="C256" s="6" t="s">
        <v>1212</v>
      </c>
      <c r="D256" s="6" t="s">
        <v>780</v>
      </c>
      <c r="E256" s="10" t="s">
        <v>495</v>
      </c>
    </row>
    <row r="257" spans="1:5" ht="15" thickBot="1">
      <c r="A257" s="5" t="s">
        <v>356</v>
      </c>
      <c r="B257" s="6" t="s">
        <v>1213</v>
      </c>
      <c r="C257" s="6" t="s">
        <v>1214</v>
      </c>
      <c r="D257" s="6" t="s">
        <v>1215</v>
      </c>
      <c r="E257" s="10" t="s">
        <v>495</v>
      </c>
    </row>
    <row r="258" spans="1:5" ht="15" thickBot="1">
      <c r="A258" s="5" t="s">
        <v>357</v>
      </c>
      <c r="B258" s="6" t="s">
        <v>1216</v>
      </c>
      <c r="C258" s="6" t="s">
        <v>1217</v>
      </c>
      <c r="D258" s="6" t="s">
        <v>1218</v>
      </c>
      <c r="E258" s="10" t="s">
        <v>495</v>
      </c>
    </row>
    <row r="259" spans="1:5" ht="15" thickBot="1">
      <c r="A259" s="5" t="s">
        <v>358</v>
      </c>
      <c r="B259" s="6" t="s">
        <v>1219</v>
      </c>
      <c r="C259" s="6" t="s">
        <v>1220</v>
      </c>
      <c r="D259" s="6" t="s">
        <v>1221</v>
      </c>
      <c r="E259" s="10" t="s">
        <v>523</v>
      </c>
    </row>
    <row r="260" spans="1:5" ht="15" thickBot="1">
      <c r="A260" s="5" t="s">
        <v>359</v>
      </c>
      <c r="B260" s="6" t="s">
        <v>1222</v>
      </c>
      <c r="C260" s="6" t="s">
        <v>1223</v>
      </c>
      <c r="D260" s="6" t="s">
        <v>1224</v>
      </c>
      <c r="E260" s="10" t="s">
        <v>495</v>
      </c>
    </row>
    <row r="261" spans="1:5" ht="15" thickBot="1">
      <c r="A261" s="5" t="s">
        <v>360</v>
      </c>
      <c r="B261" s="6" t="s">
        <v>1225</v>
      </c>
      <c r="C261" s="6" t="s">
        <v>1226</v>
      </c>
      <c r="D261" s="6" t="s">
        <v>1227</v>
      </c>
      <c r="E261" s="10" t="s">
        <v>495</v>
      </c>
    </row>
    <row r="262" spans="1:5" ht="15" thickBot="1">
      <c r="A262" s="5" t="s">
        <v>361</v>
      </c>
      <c r="B262" s="6" t="s">
        <v>1228</v>
      </c>
      <c r="C262" s="6" t="s">
        <v>1229</v>
      </c>
      <c r="D262" s="6" t="s">
        <v>1230</v>
      </c>
      <c r="E262" s="10" t="s">
        <v>495</v>
      </c>
    </row>
    <row r="263" spans="1:5" ht="15" thickBot="1">
      <c r="A263" s="5" t="s">
        <v>362</v>
      </c>
      <c r="B263" s="6" t="s">
        <v>1231</v>
      </c>
      <c r="C263" s="6" t="s">
        <v>1232</v>
      </c>
      <c r="D263" s="6" t="s">
        <v>1233</v>
      </c>
      <c r="E263" s="10" t="s">
        <v>495</v>
      </c>
    </row>
    <row r="264" spans="1:5" ht="15" thickBot="1">
      <c r="A264" s="5" t="s">
        <v>363</v>
      </c>
      <c r="B264" s="6" t="s">
        <v>1234</v>
      </c>
      <c r="C264" s="6" t="s">
        <v>1235</v>
      </c>
      <c r="D264" s="6" t="s">
        <v>1236</v>
      </c>
      <c r="E264" s="10" t="s">
        <v>495</v>
      </c>
    </row>
    <row r="265" spans="1:5" ht="15" thickBot="1">
      <c r="A265" s="5" t="s">
        <v>364</v>
      </c>
      <c r="B265" s="6" t="s">
        <v>1237</v>
      </c>
      <c r="C265" s="6" t="s">
        <v>1238</v>
      </c>
      <c r="D265" s="6" t="s">
        <v>1239</v>
      </c>
      <c r="E265" s="10" t="s">
        <v>495</v>
      </c>
    </row>
    <row r="266" spans="1:5" ht="15" thickBot="1">
      <c r="A266" s="5" t="s">
        <v>365</v>
      </c>
      <c r="B266" s="6" t="s">
        <v>1240</v>
      </c>
      <c r="C266" s="6" t="s">
        <v>1241</v>
      </c>
      <c r="D266" s="6" t="s">
        <v>1242</v>
      </c>
      <c r="E266" s="10" t="s">
        <v>495</v>
      </c>
    </row>
    <row r="267" spans="1:5" ht="15" thickBot="1">
      <c r="A267" s="5" t="s">
        <v>1243</v>
      </c>
      <c r="B267" s="6" t="s">
        <v>1244</v>
      </c>
      <c r="C267" s="6" t="s">
        <v>1245</v>
      </c>
      <c r="D267" s="6" t="s">
        <v>1246</v>
      </c>
      <c r="E267" s="10" t="s">
        <v>523</v>
      </c>
    </row>
    <row r="268" spans="1:5" ht="15" thickBot="1">
      <c r="A268" s="5" t="s">
        <v>367</v>
      </c>
      <c r="B268" s="6" t="s">
        <v>1247</v>
      </c>
      <c r="C268" s="6" t="s">
        <v>1248</v>
      </c>
      <c r="D268" s="6" t="s">
        <v>1249</v>
      </c>
      <c r="E268" s="10" t="s">
        <v>523</v>
      </c>
    </row>
    <row r="269" spans="1:5" ht="15" thickBot="1">
      <c r="A269" s="5" t="s">
        <v>368</v>
      </c>
      <c r="B269" s="6" t="s">
        <v>1250</v>
      </c>
      <c r="C269" s="6" t="s">
        <v>1251</v>
      </c>
      <c r="D269" s="6" t="s">
        <v>1252</v>
      </c>
      <c r="E269" s="10" t="s">
        <v>495</v>
      </c>
    </row>
    <row r="270" spans="1:5" ht="15" thickBot="1">
      <c r="A270" s="5" t="s">
        <v>369</v>
      </c>
      <c r="B270" s="6" t="s">
        <v>1253</v>
      </c>
      <c r="C270" s="6" t="s">
        <v>1254</v>
      </c>
      <c r="D270" s="6" t="s">
        <v>1255</v>
      </c>
      <c r="E270" s="10" t="s">
        <v>495</v>
      </c>
    </row>
    <row r="271" spans="1:5" ht="15" thickBot="1">
      <c r="A271" s="5" t="s">
        <v>370</v>
      </c>
      <c r="B271" s="6" t="s">
        <v>1256</v>
      </c>
      <c r="C271" s="6" t="s">
        <v>1257</v>
      </c>
      <c r="D271" s="6" t="s">
        <v>1258</v>
      </c>
      <c r="E271" s="10" t="s">
        <v>495</v>
      </c>
    </row>
    <row r="272" spans="1:5" ht="15" thickBot="1">
      <c r="A272" s="5" t="s">
        <v>371</v>
      </c>
      <c r="B272" s="6" t="s">
        <v>1259</v>
      </c>
      <c r="C272" s="6" t="s">
        <v>1260</v>
      </c>
      <c r="D272" s="6" t="s">
        <v>1261</v>
      </c>
      <c r="E272" s="10" t="s">
        <v>495</v>
      </c>
    </row>
    <row r="273" spans="1:5" ht="15" thickBot="1">
      <c r="A273" s="5" t="s">
        <v>372</v>
      </c>
      <c r="B273" s="6" t="s">
        <v>1262</v>
      </c>
      <c r="C273" s="6" t="s">
        <v>1263</v>
      </c>
      <c r="D273" s="6" t="s">
        <v>1264</v>
      </c>
      <c r="E273" s="10" t="s">
        <v>495</v>
      </c>
    </row>
    <row r="274" spans="1:5" ht="15" thickBot="1">
      <c r="A274" s="5" t="s">
        <v>373</v>
      </c>
      <c r="B274" s="6" t="s">
        <v>1265</v>
      </c>
      <c r="C274" s="6" t="s">
        <v>1266</v>
      </c>
      <c r="D274" s="6" t="s">
        <v>1267</v>
      </c>
      <c r="E274" s="10" t="s">
        <v>495</v>
      </c>
    </row>
    <row r="275" spans="1:5" ht="15" thickBot="1">
      <c r="A275" s="5" t="s">
        <v>374</v>
      </c>
      <c r="B275" s="6" t="s">
        <v>1268</v>
      </c>
      <c r="C275" s="6" t="s">
        <v>1269</v>
      </c>
      <c r="D275" s="6" t="s">
        <v>1270</v>
      </c>
      <c r="E275" s="10" t="s">
        <v>495</v>
      </c>
    </row>
    <row r="276" spans="1:5" ht="15" thickBot="1">
      <c r="A276" s="5" t="s">
        <v>375</v>
      </c>
      <c r="B276" s="6" t="s">
        <v>1271</v>
      </c>
      <c r="C276" s="6" t="s">
        <v>1272</v>
      </c>
      <c r="D276" s="6" t="s">
        <v>1273</v>
      </c>
      <c r="E276" s="10" t="s">
        <v>495</v>
      </c>
    </row>
    <row r="277" spans="1:5" ht="15" thickBot="1">
      <c r="A277" s="5" t="s">
        <v>376</v>
      </c>
      <c r="B277" s="6" t="s">
        <v>1274</v>
      </c>
      <c r="C277" s="6" t="s">
        <v>1275</v>
      </c>
      <c r="D277" s="6" t="s">
        <v>1276</v>
      </c>
      <c r="E277" s="10" t="s">
        <v>495</v>
      </c>
    </row>
    <row r="278" spans="1:5" ht="15" thickBot="1">
      <c r="A278" s="5" t="s">
        <v>377</v>
      </c>
      <c r="B278" s="6" t="s">
        <v>1277</v>
      </c>
      <c r="C278" s="6" t="s">
        <v>1278</v>
      </c>
      <c r="D278" s="6" t="s">
        <v>1279</v>
      </c>
      <c r="E278" s="10" t="s">
        <v>495</v>
      </c>
    </row>
    <row r="279" spans="1:5" ht="15" thickBot="1">
      <c r="A279" s="5" t="s">
        <v>117</v>
      </c>
      <c r="B279" s="6" t="s">
        <v>1280</v>
      </c>
      <c r="C279" s="6" t="s">
        <v>1281</v>
      </c>
      <c r="D279" s="6" t="s">
        <v>1282</v>
      </c>
      <c r="E279" s="10" t="s">
        <v>495</v>
      </c>
    </row>
    <row r="280" spans="1:5" ht="15" thickBot="1">
      <c r="A280" s="5" t="s">
        <v>378</v>
      </c>
      <c r="B280" s="6" t="s">
        <v>1283</v>
      </c>
      <c r="C280" s="6" t="s">
        <v>1284</v>
      </c>
      <c r="D280" s="6" t="s">
        <v>1285</v>
      </c>
      <c r="E280" s="10" t="s">
        <v>495</v>
      </c>
    </row>
    <row r="281" spans="1:5" ht="15" thickBot="1">
      <c r="A281" s="5" t="s">
        <v>379</v>
      </c>
      <c r="B281" s="6" t="s">
        <v>1286</v>
      </c>
      <c r="C281" s="6" t="s">
        <v>1287</v>
      </c>
      <c r="D281" s="6" t="s">
        <v>1288</v>
      </c>
      <c r="E281" s="10" t="s">
        <v>495</v>
      </c>
    </row>
    <row r="282" spans="1:5" ht="15" thickBot="1">
      <c r="A282" s="5" t="s">
        <v>119</v>
      </c>
      <c r="B282" s="6" t="s">
        <v>1289</v>
      </c>
      <c r="C282" s="6" t="s">
        <v>1290</v>
      </c>
      <c r="D282" s="6" t="s">
        <v>1291</v>
      </c>
      <c r="E282" s="10" t="s">
        <v>495</v>
      </c>
    </row>
    <row r="283" spans="1:5" ht="15" thickBot="1">
      <c r="A283" s="5" t="s">
        <v>1292</v>
      </c>
      <c r="B283" s="6" t="s">
        <v>1293</v>
      </c>
      <c r="C283" s="6" t="s">
        <v>1294</v>
      </c>
      <c r="D283" s="6" t="s">
        <v>1295</v>
      </c>
      <c r="E283" s="10" t="s">
        <v>495</v>
      </c>
    </row>
    <row r="284" spans="1:5" ht="15" thickBot="1">
      <c r="A284" s="5" t="s">
        <v>381</v>
      </c>
      <c r="B284" s="6" t="s">
        <v>1296</v>
      </c>
      <c r="C284" s="6" t="s">
        <v>1297</v>
      </c>
      <c r="D284" s="6" t="s">
        <v>1298</v>
      </c>
      <c r="E284" s="10" t="s">
        <v>495</v>
      </c>
    </row>
    <row r="285" spans="1:5" ht="15" thickBot="1">
      <c r="A285" s="5" t="s">
        <v>382</v>
      </c>
      <c r="B285" s="6" t="s">
        <v>1299</v>
      </c>
      <c r="C285" s="6" t="s">
        <v>1300</v>
      </c>
      <c r="D285" s="6" t="s">
        <v>1301</v>
      </c>
      <c r="E285" s="10" t="s">
        <v>495</v>
      </c>
    </row>
    <row r="286" spans="1:5" ht="15" thickBot="1">
      <c r="A286" s="5" t="s">
        <v>383</v>
      </c>
      <c r="B286" s="6" t="s">
        <v>1302</v>
      </c>
      <c r="C286" s="6" t="s">
        <v>1303</v>
      </c>
      <c r="D286" s="6" t="s">
        <v>1304</v>
      </c>
      <c r="E286" s="10" t="s">
        <v>495</v>
      </c>
    </row>
    <row r="287" spans="1:5" ht="15" thickBot="1">
      <c r="A287" s="5" t="s">
        <v>384</v>
      </c>
      <c r="B287" s="6" t="s">
        <v>1305</v>
      </c>
      <c r="C287" s="6" t="s">
        <v>1306</v>
      </c>
      <c r="D287" s="6" t="s">
        <v>1307</v>
      </c>
      <c r="E287" s="10" t="s">
        <v>495</v>
      </c>
    </row>
    <row r="288" spans="1:5" ht="15" thickBot="1">
      <c r="A288" s="5" t="s">
        <v>385</v>
      </c>
      <c r="B288" s="6" t="s">
        <v>1308</v>
      </c>
      <c r="C288" s="6" t="s">
        <v>1309</v>
      </c>
      <c r="D288" s="6" t="s">
        <v>1310</v>
      </c>
      <c r="E288" s="10" t="s">
        <v>495</v>
      </c>
    </row>
    <row r="289" spans="1:5" ht="15" thickBot="1">
      <c r="A289" s="5" t="s">
        <v>386</v>
      </c>
      <c r="B289" s="6" t="s">
        <v>1311</v>
      </c>
      <c r="C289" s="6" t="s">
        <v>1312</v>
      </c>
      <c r="D289" s="6" t="s">
        <v>1313</v>
      </c>
      <c r="E289" s="10" t="s">
        <v>495</v>
      </c>
    </row>
    <row r="290" spans="1:5" ht="15" thickBot="1">
      <c r="A290" s="5" t="s">
        <v>387</v>
      </c>
      <c r="B290" s="6" t="s">
        <v>1314</v>
      </c>
      <c r="C290" s="6" t="s">
        <v>1315</v>
      </c>
      <c r="D290" s="6" t="s">
        <v>1316</v>
      </c>
      <c r="E290" s="10" t="s">
        <v>495</v>
      </c>
    </row>
    <row r="291" spans="1:5" ht="15" thickBot="1">
      <c r="A291" s="5" t="s">
        <v>388</v>
      </c>
      <c r="B291" s="6" t="s">
        <v>1317</v>
      </c>
      <c r="C291" s="6" t="s">
        <v>1318</v>
      </c>
      <c r="D291" s="6" t="s">
        <v>1319</v>
      </c>
      <c r="E291" s="10" t="s">
        <v>495</v>
      </c>
    </row>
    <row r="292" spans="1:5" ht="15" thickBot="1">
      <c r="A292" s="5" t="s">
        <v>389</v>
      </c>
      <c r="B292" s="6" t="s">
        <v>1320</v>
      </c>
      <c r="C292" s="6" t="s">
        <v>1321</v>
      </c>
      <c r="D292" s="6" t="s">
        <v>1322</v>
      </c>
      <c r="E292" s="10" t="s">
        <v>523</v>
      </c>
    </row>
    <row r="293" spans="1:5" ht="15" thickBot="1">
      <c r="A293" s="5" t="s">
        <v>390</v>
      </c>
      <c r="B293" s="6" t="s">
        <v>1323</v>
      </c>
      <c r="C293" s="6" t="s">
        <v>1324</v>
      </c>
      <c r="D293" s="6" t="s">
        <v>1325</v>
      </c>
      <c r="E293" s="10" t="s">
        <v>495</v>
      </c>
    </row>
    <row r="294" spans="1:5" ht="15" thickBot="1">
      <c r="A294" s="5" t="s">
        <v>391</v>
      </c>
      <c r="B294" s="6" t="s">
        <v>1326</v>
      </c>
      <c r="C294" s="6" t="s">
        <v>1327</v>
      </c>
      <c r="D294" s="6" t="s">
        <v>1328</v>
      </c>
      <c r="E294" s="10" t="s">
        <v>495</v>
      </c>
    </row>
    <row r="295" spans="1:5" ht="15" thickBot="1">
      <c r="A295" s="5" t="s">
        <v>392</v>
      </c>
      <c r="B295" s="6" t="s">
        <v>1329</v>
      </c>
      <c r="C295" s="6" t="s">
        <v>1330</v>
      </c>
      <c r="D295" s="6" t="s">
        <v>1331</v>
      </c>
      <c r="E295" s="10" t="s">
        <v>495</v>
      </c>
    </row>
    <row r="296" spans="1:5" ht="15" thickBot="1">
      <c r="A296" s="5" t="s">
        <v>393</v>
      </c>
      <c r="B296" s="6" t="s">
        <v>1332</v>
      </c>
      <c r="C296" s="6" t="s">
        <v>1333</v>
      </c>
      <c r="D296" s="6" t="s">
        <v>1334</v>
      </c>
      <c r="E296" s="10" t="s">
        <v>495</v>
      </c>
    </row>
    <row r="297" spans="1:5" ht="15" thickBot="1">
      <c r="A297" s="5" t="s">
        <v>394</v>
      </c>
      <c r="B297" s="6" t="s">
        <v>1335</v>
      </c>
      <c r="C297" s="6" t="s">
        <v>1336</v>
      </c>
      <c r="D297" s="6" t="s">
        <v>1337</v>
      </c>
      <c r="E297" s="10" t="s">
        <v>495</v>
      </c>
    </row>
    <row r="298" spans="1:5" ht="15" thickBot="1">
      <c r="A298" s="5" t="s">
        <v>395</v>
      </c>
      <c r="B298" s="6" t="s">
        <v>1338</v>
      </c>
      <c r="C298" s="6" t="s">
        <v>1339</v>
      </c>
      <c r="D298" s="6" t="s">
        <v>1340</v>
      </c>
      <c r="E298" s="10" t="s">
        <v>495</v>
      </c>
    </row>
    <row r="299" spans="1:5" ht="15" thickBot="1">
      <c r="A299" s="5" t="s">
        <v>396</v>
      </c>
      <c r="B299" s="6" t="s">
        <v>1341</v>
      </c>
      <c r="C299" s="6" t="s">
        <v>1342</v>
      </c>
      <c r="D299" s="6" t="s">
        <v>1343</v>
      </c>
      <c r="E299" s="10" t="s">
        <v>495</v>
      </c>
    </row>
    <row r="300" spans="1:5" ht="15" thickBot="1">
      <c r="A300" s="5" t="s">
        <v>1344</v>
      </c>
      <c r="B300" s="6" t="s">
        <v>1345</v>
      </c>
      <c r="C300" s="6" t="s">
        <v>1346</v>
      </c>
      <c r="D300" s="6" t="s">
        <v>1347</v>
      </c>
      <c r="E300" s="10" t="s">
        <v>523</v>
      </c>
    </row>
    <row r="301" spans="1:5" ht="15" thickBot="1">
      <c r="A301" s="5" t="s">
        <v>397</v>
      </c>
      <c r="B301" s="6" t="s">
        <v>1348</v>
      </c>
      <c r="C301" s="6" t="s">
        <v>1349</v>
      </c>
      <c r="D301" s="6" t="s">
        <v>1350</v>
      </c>
      <c r="E301" s="10" t="s">
        <v>495</v>
      </c>
    </row>
    <row r="302" spans="1:5" ht="15" thickBot="1">
      <c r="A302" s="5" t="s">
        <v>398</v>
      </c>
      <c r="B302" s="6" t="s">
        <v>1351</v>
      </c>
      <c r="C302" s="6" t="s">
        <v>1352</v>
      </c>
      <c r="D302" s="6" t="s">
        <v>1353</v>
      </c>
      <c r="E302" s="10" t="s">
        <v>495</v>
      </c>
    </row>
    <row r="303" spans="1:5" ht="15" thickBot="1">
      <c r="A303" s="5" t="s">
        <v>399</v>
      </c>
      <c r="B303" s="6" t="s">
        <v>1354</v>
      </c>
      <c r="C303" s="6" t="s">
        <v>1355</v>
      </c>
      <c r="D303" s="6" t="s">
        <v>1356</v>
      </c>
      <c r="E303" s="10" t="s">
        <v>495</v>
      </c>
    </row>
    <row r="304" spans="1:5" ht="15" thickBot="1">
      <c r="A304" s="5" t="s">
        <v>400</v>
      </c>
      <c r="B304" s="6" t="s">
        <v>1357</v>
      </c>
      <c r="C304" s="6" t="s">
        <v>1358</v>
      </c>
      <c r="D304" s="6" t="s">
        <v>1359</v>
      </c>
      <c r="E304" s="10" t="s">
        <v>495</v>
      </c>
    </row>
    <row r="305" spans="1:5" ht="15" thickBot="1">
      <c r="A305" s="5" t="s">
        <v>401</v>
      </c>
      <c r="B305" s="6" t="s">
        <v>1360</v>
      </c>
      <c r="C305" s="6" t="s">
        <v>1361</v>
      </c>
      <c r="D305" s="6" t="s">
        <v>1362</v>
      </c>
      <c r="E305" s="10" t="s">
        <v>495</v>
      </c>
    </row>
    <row r="306" spans="1:5" ht="15" thickBot="1">
      <c r="A306" s="5" t="s">
        <v>402</v>
      </c>
      <c r="B306" s="6" t="s">
        <v>1363</v>
      </c>
      <c r="C306" s="6" t="s">
        <v>1364</v>
      </c>
      <c r="D306" s="6" t="s">
        <v>1365</v>
      </c>
      <c r="E306" s="10" t="s">
        <v>495</v>
      </c>
    </row>
    <row r="307" spans="1:5" ht="15" thickBot="1">
      <c r="A307" s="5" t="s">
        <v>403</v>
      </c>
      <c r="B307" s="6" t="s">
        <v>1366</v>
      </c>
      <c r="C307" s="6" t="s">
        <v>1367</v>
      </c>
      <c r="D307" s="6" t="s">
        <v>1368</v>
      </c>
      <c r="E307" s="10" t="s">
        <v>495</v>
      </c>
    </row>
    <row r="308" spans="1:5" ht="15" thickBot="1">
      <c r="A308" s="5" t="s">
        <v>404</v>
      </c>
      <c r="B308" s="6" t="s">
        <v>1369</v>
      </c>
      <c r="C308" s="6" t="s">
        <v>1370</v>
      </c>
      <c r="D308" s="6" t="s">
        <v>1371</v>
      </c>
      <c r="E308" s="10" t="s">
        <v>495</v>
      </c>
    </row>
    <row r="309" spans="1:5" ht="15" thickBot="1">
      <c r="A309" s="5" t="s">
        <v>405</v>
      </c>
      <c r="B309" s="6" t="s">
        <v>1372</v>
      </c>
      <c r="C309" s="6" t="s">
        <v>1373</v>
      </c>
      <c r="D309" s="6" t="s">
        <v>1374</v>
      </c>
      <c r="E309" s="10" t="s">
        <v>495</v>
      </c>
    </row>
    <row r="310" spans="1:5" ht="15" thickBot="1">
      <c r="A310" s="5" t="s">
        <v>406</v>
      </c>
      <c r="B310" s="6" t="s">
        <v>1375</v>
      </c>
      <c r="C310" s="6" t="s">
        <v>1376</v>
      </c>
      <c r="D310" s="6" t="s">
        <v>1377</v>
      </c>
      <c r="E310" s="10" t="s">
        <v>523</v>
      </c>
    </row>
    <row r="311" spans="1:5" ht="15" thickBot="1">
      <c r="A311" s="5" t="s">
        <v>407</v>
      </c>
      <c r="B311" s="6" t="s">
        <v>1378</v>
      </c>
      <c r="C311" s="6" t="s">
        <v>1379</v>
      </c>
      <c r="D311" s="6" t="s">
        <v>1380</v>
      </c>
      <c r="E311" s="10" t="s">
        <v>495</v>
      </c>
    </row>
    <row r="312" spans="1:5" ht="15" thickBot="1">
      <c r="A312" s="5" t="s">
        <v>408</v>
      </c>
      <c r="B312" s="6" t="s">
        <v>1381</v>
      </c>
      <c r="C312" s="6" t="s">
        <v>1382</v>
      </c>
      <c r="D312" s="6" t="s">
        <v>1383</v>
      </c>
      <c r="E312" s="10" t="s">
        <v>495</v>
      </c>
    </row>
    <row r="313" spans="1:5" ht="15" thickBot="1">
      <c r="A313" s="5" t="s">
        <v>409</v>
      </c>
      <c r="B313" s="6" t="s">
        <v>1384</v>
      </c>
      <c r="C313" s="6" t="s">
        <v>1385</v>
      </c>
      <c r="D313" s="6" t="s">
        <v>1386</v>
      </c>
      <c r="E313" s="10" t="s">
        <v>495</v>
      </c>
    </row>
    <row r="314" spans="1:5" ht="15" thickBot="1">
      <c r="A314" s="5" t="s">
        <v>410</v>
      </c>
      <c r="B314" s="6" t="s">
        <v>1387</v>
      </c>
      <c r="C314" s="6" t="s">
        <v>1388</v>
      </c>
      <c r="D314" s="6" t="s">
        <v>1389</v>
      </c>
      <c r="E314" s="10" t="s">
        <v>495</v>
      </c>
    </row>
    <row r="315" spans="1:5" ht="15" thickBot="1">
      <c r="A315" s="5" t="s">
        <v>411</v>
      </c>
      <c r="B315" s="6" t="s">
        <v>1390</v>
      </c>
      <c r="C315" s="6" t="s">
        <v>1391</v>
      </c>
      <c r="D315" s="6" t="s">
        <v>1392</v>
      </c>
      <c r="E315" s="10" t="s">
        <v>495</v>
      </c>
    </row>
    <row r="316" spans="1:5" ht="15" thickBot="1">
      <c r="A316" s="5" t="s">
        <v>412</v>
      </c>
      <c r="B316" s="6" t="s">
        <v>1393</v>
      </c>
      <c r="C316" s="6" t="s">
        <v>1394</v>
      </c>
      <c r="D316" s="6" t="s">
        <v>1395</v>
      </c>
      <c r="E316" s="10" t="s">
        <v>495</v>
      </c>
    </row>
    <row r="317" spans="1:5" ht="15" thickBot="1">
      <c r="A317" s="5" t="s">
        <v>1396</v>
      </c>
      <c r="B317" s="6" t="s">
        <v>1397</v>
      </c>
      <c r="C317" s="6" t="s">
        <v>1398</v>
      </c>
      <c r="D317" s="6" t="s">
        <v>1399</v>
      </c>
      <c r="E317" s="10" t="s">
        <v>495</v>
      </c>
    </row>
    <row r="318" spans="1:5" ht="15" thickBot="1">
      <c r="A318" s="5" t="s">
        <v>414</v>
      </c>
      <c r="B318" s="6" t="s">
        <v>1400</v>
      </c>
      <c r="C318" s="6" t="s">
        <v>1401</v>
      </c>
      <c r="D318" s="6" t="s">
        <v>1402</v>
      </c>
      <c r="E318" s="10" t="s">
        <v>495</v>
      </c>
    </row>
    <row r="319" spans="1:5" ht="15" thickBot="1">
      <c r="A319" s="5" t="s">
        <v>415</v>
      </c>
      <c r="B319" s="6" t="s">
        <v>1403</v>
      </c>
      <c r="C319" s="6" t="s">
        <v>1404</v>
      </c>
      <c r="D319" s="6" t="s">
        <v>1405</v>
      </c>
      <c r="E319" s="10" t="s">
        <v>495</v>
      </c>
    </row>
    <row r="320" spans="1:5" ht="15" thickBot="1">
      <c r="A320" s="5" t="s">
        <v>416</v>
      </c>
      <c r="B320" s="6" t="s">
        <v>1406</v>
      </c>
      <c r="C320" s="6" t="s">
        <v>1407</v>
      </c>
      <c r="D320" s="6" t="s">
        <v>1408</v>
      </c>
      <c r="E320" s="10" t="s">
        <v>495</v>
      </c>
    </row>
    <row r="321" spans="1:5" ht="15" thickBot="1">
      <c r="A321" s="5" t="s">
        <v>417</v>
      </c>
      <c r="B321" s="6" t="s">
        <v>1409</v>
      </c>
      <c r="C321" s="6" t="s">
        <v>1410</v>
      </c>
      <c r="D321" s="6" t="s">
        <v>1411</v>
      </c>
      <c r="E321" s="10" t="s">
        <v>495</v>
      </c>
    </row>
    <row r="322" spans="1:5" ht="15" thickBot="1">
      <c r="A322" s="5" t="s">
        <v>418</v>
      </c>
      <c r="B322" s="6" t="s">
        <v>1412</v>
      </c>
      <c r="C322" s="6" t="s">
        <v>1413</v>
      </c>
      <c r="D322" s="6" t="s">
        <v>1414</v>
      </c>
      <c r="E322" s="10" t="s">
        <v>495</v>
      </c>
    </row>
    <row r="323" spans="1:5" ht="15" thickBot="1">
      <c r="A323" s="5" t="s">
        <v>419</v>
      </c>
      <c r="B323" s="6" t="s">
        <v>1415</v>
      </c>
      <c r="C323" s="6" t="s">
        <v>1416</v>
      </c>
      <c r="D323" s="6" t="s">
        <v>1417</v>
      </c>
      <c r="E323" s="10" t="s">
        <v>495</v>
      </c>
    </row>
    <row r="324" spans="1:5" ht="15" thickBot="1">
      <c r="A324" s="5" t="s">
        <v>420</v>
      </c>
      <c r="B324" s="6" t="s">
        <v>1418</v>
      </c>
      <c r="C324" s="6" t="s">
        <v>1419</v>
      </c>
      <c r="D324" s="6" t="s">
        <v>1420</v>
      </c>
      <c r="E324" s="10" t="s">
        <v>495</v>
      </c>
    </row>
    <row r="325" spans="1:5" ht="15" thickBot="1">
      <c r="A325" s="5" t="s">
        <v>421</v>
      </c>
      <c r="B325" s="6" t="s">
        <v>1421</v>
      </c>
      <c r="C325" s="6" t="s">
        <v>1422</v>
      </c>
      <c r="D325" s="6" t="s">
        <v>1423</v>
      </c>
      <c r="E325" s="10" t="s">
        <v>495</v>
      </c>
    </row>
    <row r="326" spans="1:5" ht="15" thickBot="1">
      <c r="A326" s="5" t="s">
        <v>422</v>
      </c>
      <c r="B326" s="6" t="s">
        <v>1424</v>
      </c>
      <c r="C326" s="6" t="s">
        <v>1425</v>
      </c>
      <c r="D326" s="6" t="s">
        <v>1426</v>
      </c>
      <c r="E326" s="10" t="s">
        <v>495</v>
      </c>
    </row>
    <row r="327" spans="1:5" ht="15" thickBot="1">
      <c r="A327" s="5" t="s">
        <v>423</v>
      </c>
      <c r="B327" s="6" t="s">
        <v>1427</v>
      </c>
      <c r="C327" s="6" t="s">
        <v>1428</v>
      </c>
      <c r="D327" s="6" t="s">
        <v>1429</v>
      </c>
      <c r="E327" s="10" t="s">
        <v>495</v>
      </c>
    </row>
    <row r="328" spans="1:5" ht="15" thickBot="1">
      <c r="A328" s="5" t="s">
        <v>424</v>
      </c>
      <c r="B328" s="6" t="s">
        <v>1430</v>
      </c>
      <c r="C328" s="6" t="s">
        <v>1431</v>
      </c>
      <c r="D328" s="6" t="s">
        <v>1432</v>
      </c>
      <c r="E328" s="10" t="s">
        <v>495</v>
      </c>
    </row>
    <row r="329" spans="1:5" ht="15" thickBot="1">
      <c r="A329" s="5" t="s">
        <v>425</v>
      </c>
      <c r="B329" s="6" t="s">
        <v>1433</v>
      </c>
      <c r="C329" s="6" t="s">
        <v>1434</v>
      </c>
      <c r="D329" s="6" t="s">
        <v>1435</v>
      </c>
      <c r="E329" s="10" t="s">
        <v>495</v>
      </c>
    </row>
    <row r="330" spans="1:5" ht="15" thickBot="1">
      <c r="A330" s="5" t="s">
        <v>426</v>
      </c>
      <c r="B330" s="6" t="s">
        <v>1436</v>
      </c>
      <c r="C330" s="6" t="s">
        <v>1437</v>
      </c>
      <c r="D330" s="6" t="s">
        <v>1438</v>
      </c>
      <c r="E330" s="10" t="s">
        <v>495</v>
      </c>
    </row>
    <row r="331" spans="1:5" ht="15" thickBot="1">
      <c r="A331" s="5" t="s">
        <v>427</v>
      </c>
      <c r="B331" s="6" t="s">
        <v>1439</v>
      </c>
      <c r="C331" s="6" t="s">
        <v>1440</v>
      </c>
      <c r="D331" s="6" t="s">
        <v>1441</v>
      </c>
      <c r="E331" s="10" t="s">
        <v>495</v>
      </c>
    </row>
    <row r="332" spans="1:5" ht="15" thickBot="1">
      <c r="A332" s="5" t="s">
        <v>428</v>
      </c>
      <c r="B332" s="6" t="s">
        <v>1442</v>
      </c>
      <c r="C332" s="6" t="s">
        <v>1443</v>
      </c>
      <c r="D332" s="6" t="s">
        <v>1444</v>
      </c>
      <c r="E332" s="10" t="s">
        <v>495</v>
      </c>
    </row>
    <row r="333" spans="1:5" ht="15" thickBot="1">
      <c r="A333" s="5" t="s">
        <v>429</v>
      </c>
      <c r="B333" s="6" t="s">
        <v>1445</v>
      </c>
      <c r="C333" s="6" t="s">
        <v>1446</v>
      </c>
      <c r="D333" s="6" t="s">
        <v>1447</v>
      </c>
      <c r="E333" s="10" t="s">
        <v>495</v>
      </c>
    </row>
    <row r="334" spans="1:5" ht="15" thickBot="1">
      <c r="A334" s="5" t="s">
        <v>430</v>
      </c>
      <c r="B334" s="6" t="s">
        <v>1448</v>
      </c>
      <c r="C334" s="6" t="s">
        <v>1449</v>
      </c>
      <c r="D334" s="6" t="s">
        <v>1450</v>
      </c>
      <c r="E334" s="10" t="s">
        <v>495</v>
      </c>
    </row>
    <row r="335" spans="1:5" ht="15" thickBot="1">
      <c r="A335" s="5" t="s">
        <v>431</v>
      </c>
      <c r="B335" s="6" t="s">
        <v>1451</v>
      </c>
      <c r="C335" s="6" t="s">
        <v>1452</v>
      </c>
      <c r="D335" s="6" t="s">
        <v>1453</v>
      </c>
      <c r="E335" s="10" t="s">
        <v>495</v>
      </c>
    </row>
    <row r="336" spans="1:5" ht="15" thickBot="1">
      <c r="A336" s="5" t="s">
        <v>432</v>
      </c>
      <c r="B336" s="6" t="s">
        <v>1454</v>
      </c>
      <c r="C336" s="6" t="s">
        <v>1455</v>
      </c>
      <c r="D336" s="6" t="s">
        <v>1456</v>
      </c>
      <c r="E336" s="10" t="s">
        <v>495</v>
      </c>
    </row>
    <row r="337" spans="1:5" ht="15" thickBot="1">
      <c r="A337" s="5" t="s">
        <v>433</v>
      </c>
      <c r="B337" s="6" t="s">
        <v>1457</v>
      </c>
      <c r="C337" s="6" t="s">
        <v>1458</v>
      </c>
      <c r="D337" s="6" t="s">
        <v>1459</v>
      </c>
      <c r="E337" s="10" t="s">
        <v>495</v>
      </c>
    </row>
    <row r="338" spans="1:5" ht="15" thickBot="1">
      <c r="A338" s="5" t="s">
        <v>434</v>
      </c>
      <c r="B338" s="6" t="s">
        <v>1460</v>
      </c>
      <c r="C338" s="6" t="s">
        <v>1461</v>
      </c>
      <c r="D338" s="6" t="s">
        <v>1462</v>
      </c>
      <c r="E338" s="10" t="s">
        <v>495</v>
      </c>
    </row>
    <row r="339" spans="1:5" ht="15" thickBot="1">
      <c r="A339" s="5" t="s">
        <v>435</v>
      </c>
      <c r="B339" s="6" t="s">
        <v>1463</v>
      </c>
      <c r="C339" s="6" t="s">
        <v>1464</v>
      </c>
      <c r="D339" s="6" t="s">
        <v>1465</v>
      </c>
      <c r="E339" s="10" t="s">
        <v>495</v>
      </c>
    </row>
    <row r="340" spans="1:5" ht="15" thickBot="1">
      <c r="A340" s="5" t="s">
        <v>436</v>
      </c>
      <c r="B340" s="6" t="s">
        <v>1466</v>
      </c>
      <c r="C340" s="6" t="s">
        <v>1467</v>
      </c>
      <c r="D340" s="6" t="s">
        <v>1468</v>
      </c>
      <c r="E340" s="10" t="s">
        <v>495</v>
      </c>
    </row>
    <row r="341" spans="1:5" ht="15" thickBot="1">
      <c r="A341" s="5" t="s">
        <v>437</v>
      </c>
      <c r="B341" s="6" t="s">
        <v>1469</v>
      </c>
      <c r="C341" s="6" t="s">
        <v>1470</v>
      </c>
      <c r="D341" s="6" t="s">
        <v>1471</v>
      </c>
      <c r="E341" s="10" t="s">
        <v>495</v>
      </c>
    </row>
    <row r="342" spans="1:5" ht="15" thickBot="1">
      <c r="A342" s="5" t="s">
        <v>438</v>
      </c>
      <c r="B342" s="6" t="s">
        <v>1472</v>
      </c>
      <c r="C342" s="6" t="s">
        <v>1473</v>
      </c>
      <c r="D342" s="6" t="s">
        <v>1474</v>
      </c>
      <c r="E342" s="10" t="s">
        <v>495</v>
      </c>
    </row>
    <row r="343" spans="1:5" ht="15" thickBot="1">
      <c r="A343" s="5" t="s">
        <v>439</v>
      </c>
      <c r="B343" s="6" t="s">
        <v>1475</v>
      </c>
      <c r="C343" s="6" t="s">
        <v>1476</v>
      </c>
      <c r="D343" s="6" t="s">
        <v>1477</v>
      </c>
      <c r="E343" s="10" t="s">
        <v>495</v>
      </c>
    </row>
    <row r="344" spans="1:5" ht="15" thickBot="1">
      <c r="A344" s="5" t="s">
        <v>440</v>
      </c>
      <c r="B344" s="6" t="s">
        <v>1478</v>
      </c>
      <c r="C344" s="6" t="s">
        <v>1479</v>
      </c>
      <c r="D344" s="6" t="s">
        <v>1480</v>
      </c>
      <c r="E344" s="10" t="s">
        <v>495</v>
      </c>
    </row>
    <row r="345" spans="1:5" ht="15" thickBot="1">
      <c r="A345" s="5" t="s">
        <v>441</v>
      </c>
      <c r="B345" s="6" t="s">
        <v>1481</v>
      </c>
      <c r="C345" s="6" t="s">
        <v>1482</v>
      </c>
      <c r="D345" s="6" t="s">
        <v>1483</v>
      </c>
      <c r="E345" s="10" t="s">
        <v>495</v>
      </c>
    </row>
    <row r="346" spans="1:5" ht="15" thickBot="1">
      <c r="A346" s="5" t="s">
        <v>442</v>
      </c>
      <c r="B346" s="6" t="s">
        <v>1484</v>
      </c>
      <c r="C346" s="6" t="s">
        <v>1485</v>
      </c>
      <c r="D346" s="6" t="s">
        <v>1486</v>
      </c>
      <c r="E346" s="10" t="s">
        <v>523</v>
      </c>
    </row>
    <row r="347" spans="1:5" ht="15" thickBot="1">
      <c r="A347" s="5" t="s">
        <v>443</v>
      </c>
      <c r="B347" s="6" t="s">
        <v>1487</v>
      </c>
      <c r="C347" s="6" t="s">
        <v>1488</v>
      </c>
      <c r="D347" s="6" t="s">
        <v>1489</v>
      </c>
      <c r="E347" s="10" t="s">
        <v>495</v>
      </c>
    </row>
    <row r="348" spans="1:5" ht="15" thickBot="1">
      <c r="A348" s="5" t="s">
        <v>444</v>
      </c>
      <c r="B348" s="6" t="s">
        <v>1490</v>
      </c>
      <c r="C348" s="6" t="s">
        <v>1491</v>
      </c>
      <c r="D348" s="6" t="s">
        <v>1492</v>
      </c>
      <c r="E348" s="10" t="s">
        <v>495</v>
      </c>
    </row>
    <row r="349" spans="1:5" ht="15" thickBot="1">
      <c r="A349" s="5" t="s">
        <v>445</v>
      </c>
      <c r="B349" s="6" t="s">
        <v>1493</v>
      </c>
      <c r="C349" s="6" t="s">
        <v>1494</v>
      </c>
      <c r="D349" s="6" t="s">
        <v>1495</v>
      </c>
      <c r="E349" s="10" t="s">
        <v>495</v>
      </c>
    </row>
    <row r="350" spans="1:5" ht="15" thickBot="1">
      <c r="A350" s="5" t="s">
        <v>446</v>
      </c>
      <c r="B350" s="6" t="s">
        <v>1496</v>
      </c>
      <c r="C350" s="6" t="s">
        <v>1497</v>
      </c>
      <c r="D350" s="6" t="s">
        <v>1498</v>
      </c>
      <c r="E350" s="10" t="s">
        <v>495</v>
      </c>
    </row>
    <row r="351" spans="1:5" ht="15" thickBot="1">
      <c r="A351" s="5" t="s">
        <v>7</v>
      </c>
      <c r="B351" s="6" t="s">
        <v>1499</v>
      </c>
      <c r="C351" s="6" t="s">
        <v>1500</v>
      </c>
      <c r="D351" s="6" t="s">
        <v>1501</v>
      </c>
      <c r="E351" s="10" t="s">
        <v>495</v>
      </c>
    </row>
    <row r="352" spans="1:5" ht="15" thickBot="1">
      <c r="A352" s="5" t="s">
        <v>447</v>
      </c>
      <c r="B352" s="6" t="s">
        <v>1502</v>
      </c>
      <c r="C352" s="6" t="s">
        <v>1503</v>
      </c>
      <c r="D352" s="6" t="s">
        <v>1504</v>
      </c>
      <c r="E352" s="10" t="s">
        <v>495</v>
      </c>
    </row>
    <row r="353" spans="1:5" ht="15" thickBot="1">
      <c r="A353" s="5" t="s">
        <v>448</v>
      </c>
      <c r="B353" s="6" t="s">
        <v>1505</v>
      </c>
      <c r="C353" s="6" t="s">
        <v>1506</v>
      </c>
      <c r="D353" s="6" t="s">
        <v>1507</v>
      </c>
      <c r="E353" s="10" t="s">
        <v>495</v>
      </c>
    </row>
    <row r="354" spans="1:5" ht="15" thickBot="1">
      <c r="A354" s="5" t="s">
        <v>449</v>
      </c>
      <c r="B354" s="6" t="s">
        <v>1508</v>
      </c>
      <c r="C354" s="6" t="s">
        <v>1509</v>
      </c>
      <c r="D354" s="6" t="s">
        <v>1510</v>
      </c>
      <c r="E354" s="10" t="s">
        <v>495</v>
      </c>
    </row>
    <row r="355" spans="1:5" ht="15" thickBot="1">
      <c r="A355" s="5" t="s">
        <v>450</v>
      </c>
      <c r="B355" s="6" t="s">
        <v>1511</v>
      </c>
      <c r="C355" s="6" t="s">
        <v>1512</v>
      </c>
      <c r="D355" s="6" t="s">
        <v>1513</v>
      </c>
      <c r="E355" s="10" t="s">
        <v>495</v>
      </c>
    </row>
    <row r="356" spans="1:5" ht="15" thickBot="1">
      <c r="A356" s="5" t="s">
        <v>451</v>
      </c>
      <c r="B356" s="6" t="s">
        <v>1514</v>
      </c>
      <c r="C356" s="6" t="s">
        <v>1515</v>
      </c>
      <c r="D356" s="6" t="s">
        <v>1516</v>
      </c>
      <c r="E356" s="10" t="s">
        <v>495</v>
      </c>
    </row>
    <row r="357" spans="1:5" ht="15" thickBot="1">
      <c r="A357" s="5" t="s">
        <v>122</v>
      </c>
      <c r="B357" s="6" t="s">
        <v>1517</v>
      </c>
      <c r="C357" s="6" t="s">
        <v>1518</v>
      </c>
      <c r="D357" s="6" t="s">
        <v>1519</v>
      </c>
      <c r="E357" s="10" t="s">
        <v>495</v>
      </c>
    </row>
    <row r="358" spans="1:5" ht="15" thickBot="1">
      <c r="A358" s="5" t="s">
        <v>452</v>
      </c>
      <c r="B358" s="6" t="s">
        <v>1520</v>
      </c>
      <c r="C358" s="6" t="s">
        <v>1521</v>
      </c>
      <c r="D358" s="6" t="s">
        <v>1522</v>
      </c>
      <c r="E358" s="10" t="s">
        <v>495</v>
      </c>
    </row>
    <row r="359" spans="1:5" ht="15" thickBot="1">
      <c r="A359" s="5" t="s">
        <v>124</v>
      </c>
      <c r="B359" s="6" t="s">
        <v>1523</v>
      </c>
      <c r="C359" s="6" t="s">
        <v>1524</v>
      </c>
      <c r="D359" s="6" t="s">
        <v>1525</v>
      </c>
      <c r="E359" s="10" t="s">
        <v>523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E7E4A-CCC1-436F-8F85-E4AC12A0C30A}">
  <sheetPr>
    <tabColor theme="9"/>
  </sheetPr>
  <dimension ref="A1:D345"/>
  <sheetViews>
    <sheetView workbookViewId="0">
      <selection activeCell="C112" sqref="C112"/>
    </sheetView>
  </sheetViews>
  <sheetFormatPr defaultRowHeight="14.5"/>
  <cols>
    <col min="1" max="1" width="27.453125" customWidth="1"/>
    <col min="2" max="2" width="30.1796875" customWidth="1"/>
    <col min="3" max="3" width="25.7265625" customWidth="1"/>
    <col min="4" max="4" width="9.7265625" bestFit="1" customWidth="1"/>
  </cols>
  <sheetData>
    <row r="1" spans="1:3">
      <c r="A1" t="s">
        <v>1526</v>
      </c>
      <c r="B1">
        <v>100.02090219081093</v>
      </c>
      <c r="C1" s="82">
        <v>67500000</v>
      </c>
    </row>
    <row r="2" spans="1:3" ht="15" thickBot="1"/>
    <row r="3" spans="1:3" ht="15" thickBot="1">
      <c r="A3" s="7" t="s">
        <v>1527</v>
      </c>
      <c r="B3" s="7" t="s">
        <v>1528</v>
      </c>
      <c r="C3" s="7" t="s">
        <v>11</v>
      </c>
    </row>
    <row r="4" spans="1:3" ht="15" thickBot="1">
      <c r="A4" s="5" t="s">
        <v>79</v>
      </c>
      <c r="B4">
        <v>0.30177537983199865</v>
      </c>
      <c r="C4" s="72">
        <f>(B4*$C$1)/100</f>
        <v>203698.3813865991</v>
      </c>
    </row>
    <row r="5" spans="1:3" ht="15" thickBot="1">
      <c r="A5" s="5" t="s">
        <v>81</v>
      </c>
      <c r="B5">
        <v>0.1228003710138869</v>
      </c>
      <c r="C5" s="72">
        <f t="shared" ref="C5:C68" si="0">(B5*$C$1)/100</f>
        <v>82890.250434373651</v>
      </c>
    </row>
    <row r="6" spans="1:3" ht="15" thickBot="1">
      <c r="A6" s="5" t="s">
        <v>84</v>
      </c>
      <c r="B6">
        <v>0.3174520229401544</v>
      </c>
      <c r="C6" s="72">
        <f t="shared" si="0"/>
        <v>214280.1154846042</v>
      </c>
    </row>
    <row r="7" spans="1:3" ht="15" thickBot="1">
      <c r="A7" s="5" t="s">
        <v>87</v>
      </c>
      <c r="B7">
        <v>0.36970749996734031</v>
      </c>
      <c r="C7" s="72">
        <f t="shared" si="0"/>
        <v>249552.56247795469</v>
      </c>
    </row>
    <row r="8" spans="1:3" ht="15" thickBot="1">
      <c r="A8" s="5" t="s">
        <v>90</v>
      </c>
      <c r="B8">
        <v>0.12541314486524618</v>
      </c>
      <c r="C8" s="72">
        <f t="shared" si="0"/>
        <v>84653.872784041159</v>
      </c>
    </row>
    <row r="9" spans="1:3" ht="15" thickBot="1">
      <c r="A9" s="5" t="s">
        <v>95</v>
      </c>
      <c r="B9">
        <v>6.6625733209662044E-2</v>
      </c>
      <c r="C9" s="72">
        <f t="shared" si="0"/>
        <v>44972.369916521879</v>
      </c>
    </row>
    <row r="10" spans="1:3" ht="15" thickBot="1">
      <c r="A10" s="5" t="s">
        <v>99</v>
      </c>
      <c r="B10">
        <v>0.67017649287365932</v>
      </c>
      <c r="C10" s="72">
        <f t="shared" si="0"/>
        <v>452369.13268972002</v>
      </c>
    </row>
    <row r="11" spans="1:3" ht="15" thickBot="1">
      <c r="A11" s="5" t="s">
        <v>103</v>
      </c>
      <c r="B11">
        <v>0.60877630736671584</v>
      </c>
      <c r="C11" s="72">
        <f t="shared" si="0"/>
        <v>410924.00747253321</v>
      </c>
    </row>
    <row r="12" spans="1:3" ht="15" thickBot="1">
      <c r="A12" s="5" t="s">
        <v>106</v>
      </c>
      <c r="B12">
        <v>0.41673742929180768</v>
      </c>
      <c r="C12" s="72">
        <f t="shared" si="0"/>
        <v>281297.76477197016</v>
      </c>
    </row>
    <row r="13" spans="1:3" ht="15" thickBot="1">
      <c r="A13" s="5" t="s">
        <v>109</v>
      </c>
      <c r="B13">
        <v>0.49120148405554759</v>
      </c>
      <c r="C13" s="72">
        <f t="shared" si="0"/>
        <v>331561.0017374946</v>
      </c>
    </row>
    <row r="14" spans="1:3" ht="15" thickBot="1">
      <c r="A14" s="5" t="s">
        <v>112</v>
      </c>
      <c r="B14">
        <v>7.7076828615099222E-2</v>
      </c>
      <c r="C14" s="72">
        <f t="shared" si="0"/>
        <v>52026.85931519197</v>
      </c>
    </row>
    <row r="15" spans="1:3" ht="15" thickBot="1">
      <c r="A15" s="5" t="s">
        <v>116</v>
      </c>
      <c r="B15">
        <v>0.37232027381869964</v>
      </c>
      <c r="C15" s="72">
        <f t="shared" si="0"/>
        <v>251316.18482762226</v>
      </c>
    </row>
    <row r="16" spans="1:3" ht="15" thickBot="1">
      <c r="A16" s="5" t="s">
        <v>118</v>
      </c>
      <c r="B16">
        <v>5.0949090101506264E-2</v>
      </c>
      <c r="C16" s="72">
        <f t="shared" si="0"/>
        <v>34390.635818516726</v>
      </c>
    </row>
    <row r="17" spans="1:3" ht="15" thickBot="1">
      <c r="A17" s="5" t="s">
        <v>118</v>
      </c>
      <c r="B17">
        <v>0.44155878087972095</v>
      </c>
      <c r="C17" s="72">
        <f t="shared" si="0"/>
        <v>298052.17709381162</v>
      </c>
    </row>
    <row r="18" spans="1:3" ht="15" thickBot="1">
      <c r="A18" s="5" t="s">
        <v>123</v>
      </c>
      <c r="B18">
        <v>0.18550694344651</v>
      </c>
      <c r="C18" s="72">
        <f t="shared" si="0"/>
        <v>125217.18682639426</v>
      </c>
    </row>
    <row r="19" spans="1:3" ht="15" thickBot="1">
      <c r="A19" s="5" t="s">
        <v>125</v>
      </c>
      <c r="B19">
        <v>1.0856075352397874</v>
      </c>
      <c r="C19" s="72">
        <f t="shared" si="0"/>
        <v>732785.08628685656</v>
      </c>
    </row>
    <row r="20" spans="1:3" ht="15" thickBot="1">
      <c r="A20" s="5" t="s">
        <v>126</v>
      </c>
      <c r="B20">
        <v>1.0242073497328439</v>
      </c>
      <c r="C20" s="72">
        <f t="shared" si="0"/>
        <v>691339.96106966957</v>
      </c>
    </row>
    <row r="21" spans="1:3" ht="15" thickBot="1">
      <c r="A21" s="5" t="s">
        <v>128</v>
      </c>
      <c r="B21">
        <v>0.56043999111656895</v>
      </c>
      <c r="C21" s="72">
        <f t="shared" si="0"/>
        <v>378296.99400368409</v>
      </c>
    </row>
    <row r="22" spans="1:3" ht="15" thickBot="1">
      <c r="A22" s="5" t="s">
        <v>130</v>
      </c>
      <c r="B22">
        <v>0.4036735600350112</v>
      </c>
      <c r="C22" s="72">
        <f t="shared" si="0"/>
        <v>272479.65302363259</v>
      </c>
    </row>
    <row r="23" spans="1:3" ht="15" thickBot="1">
      <c r="A23" s="5" t="s">
        <v>131</v>
      </c>
      <c r="B23">
        <v>0.11757482331116831</v>
      </c>
      <c r="C23" s="72">
        <f t="shared" si="0"/>
        <v>79363.005735038605</v>
      </c>
    </row>
    <row r="24" spans="1:3" ht="15" thickBot="1">
      <c r="A24" s="5" t="s">
        <v>133</v>
      </c>
      <c r="B24">
        <v>5.4868250878545209E-2</v>
      </c>
      <c r="C24" s="72">
        <f t="shared" si="0"/>
        <v>37036.069343018018</v>
      </c>
    </row>
    <row r="25" spans="1:3" ht="15" thickBot="1">
      <c r="A25" s="5" t="s">
        <v>134</v>
      </c>
      <c r="B25">
        <v>0.15154088337883914</v>
      </c>
      <c r="C25" s="72">
        <f t="shared" si="0"/>
        <v>102290.09628071642</v>
      </c>
    </row>
    <row r="26" spans="1:3" ht="15" thickBot="1">
      <c r="A26" s="5" t="s">
        <v>135</v>
      </c>
      <c r="B26">
        <v>0.11626843638548866</v>
      </c>
      <c r="C26" s="72">
        <f t="shared" si="0"/>
        <v>78481.194560204851</v>
      </c>
    </row>
    <row r="27" spans="1:3" ht="15" thickBot="1">
      <c r="A27" s="5" t="s">
        <v>136</v>
      </c>
      <c r="B27">
        <v>0.25735822435889061</v>
      </c>
      <c r="C27" s="72">
        <f t="shared" si="0"/>
        <v>173716.80144225116</v>
      </c>
    </row>
    <row r="28" spans="1:3" ht="15" thickBot="1">
      <c r="A28" s="5" t="s">
        <v>138</v>
      </c>
      <c r="B28">
        <v>0.15546004415587808</v>
      </c>
      <c r="C28" s="72">
        <f t="shared" si="0"/>
        <v>104935.52980521769</v>
      </c>
    </row>
    <row r="29" spans="1:3" ht="15" thickBot="1">
      <c r="A29" s="5" t="s">
        <v>141</v>
      </c>
      <c r="B29">
        <v>0.41020549466340944</v>
      </c>
      <c r="C29" s="72">
        <f t="shared" si="0"/>
        <v>276888.70889780135</v>
      </c>
    </row>
    <row r="30" spans="1:3" ht="15" thickBot="1">
      <c r="A30" s="5" t="s">
        <v>142</v>
      </c>
      <c r="B30">
        <v>0.13063869256796479</v>
      </c>
      <c r="C30" s="72">
        <f t="shared" si="0"/>
        <v>88181.117483376234</v>
      </c>
    </row>
    <row r="31" spans="1:3" ht="15" thickBot="1">
      <c r="A31" s="5" t="s">
        <v>144</v>
      </c>
      <c r="B31">
        <v>0.26127738513592957</v>
      </c>
      <c r="C31" s="72">
        <f t="shared" si="0"/>
        <v>176362.23496675247</v>
      </c>
    </row>
    <row r="32" spans="1:3" ht="15" thickBot="1">
      <c r="A32" s="5" t="s">
        <v>145</v>
      </c>
      <c r="B32">
        <v>0.16852391341267456</v>
      </c>
      <c r="C32" s="72">
        <f t="shared" si="0"/>
        <v>113753.64155355534</v>
      </c>
    </row>
    <row r="33" spans="1:3" ht="15" thickBot="1">
      <c r="A33" s="5" t="s">
        <v>146</v>
      </c>
      <c r="B33">
        <v>0.15023449645315951</v>
      </c>
      <c r="C33" s="72">
        <f t="shared" si="0"/>
        <v>101408.28510588266</v>
      </c>
    </row>
    <row r="34" spans="1:3" ht="15" thickBot="1">
      <c r="A34" s="5" t="s">
        <v>147</v>
      </c>
      <c r="B34">
        <v>0.24429435510209416</v>
      </c>
      <c r="C34" s="72">
        <f t="shared" si="0"/>
        <v>164898.68969391356</v>
      </c>
    </row>
    <row r="35" spans="1:3" ht="15" thickBot="1">
      <c r="A35" s="5" t="s">
        <v>148</v>
      </c>
      <c r="B35">
        <v>0.42326936392020592</v>
      </c>
      <c r="C35" s="72">
        <f t="shared" si="0"/>
        <v>285706.82064613904</v>
      </c>
    </row>
    <row r="36" spans="1:3" ht="15" thickBot="1">
      <c r="A36" s="5" t="s">
        <v>149</v>
      </c>
      <c r="B36">
        <v>0.43241407239996343</v>
      </c>
      <c r="C36" s="72">
        <f t="shared" si="0"/>
        <v>291879.49886997533</v>
      </c>
    </row>
    <row r="37" spans="1:3" ht="15" thickBot="1">
      <c r="A37" s="5" t="s">
        <v>150</v>
      </c>
      <c r="B37">
        <v>0.20640913425738436</v>
      </c>
      <c r="C37" s="72">
        <f t="shared" si="0"/>
        <v>139326.16562373444</v>
      </c>
    </row>
    <row r="38" spans="1:3" ht="15" thickBot="1">
      <c r="A38" s="5" t="s">
        <v>152</v>
      </c>
      <c r="B38">
        <v>0.17244307418971352</v>
      </c>
      <c r="C38" s="72">
        <f t="shared" si="0"/>
        <v>116399.07507805662</v>
      </c>
    </row>
    <row r="39" spans="1:3" ht="15" thickBot="1">
      <c r="A39" s="5" t="s">
        <v>153</v>
      </c>
      <c r="B39">
        <v>0.16591113956131529</v>
      </c>
      <c r="C39" s="72">
        <f t="shared" si="0"/>
        <v>111990.01920388783</v>
      </c>
    </row>
    <row r="40" spans="1:3" ht="15" thickBot="1">
      <c r="A40" s="5" t="s">
        <v>154</v>
      </c>
      <c r="B40">
        <v>0.2181666165885012</v>
      </c>
      <c r="C40" s="72">
        <f t="shared" si="0"/>
        <v>147262.4661972383</v>
      </c>
    </row>
    <row r="41" spans="1:3" ht="15" thickBot="1">
      <c r="A41" s="5" t="s">
        <v>155</v>
      </c>
      <c r="B41">
        <v>0.16983030033835422</v>
      </c>
      <c r="C41" s="72">
        <f t="shared" si="0"/>
        <v>114635.45272838909</v>
      </c>
    </row>
    <row r="42" spans="1:3" ht="15" thickBot="1">
      <c r="A42" s="5" t="s">
        <v>156</v>
      </c>
      <c r="B42">
        <v>4.4417155473108025E-2</v>
      </c>
      <c r="C42" s="72">
        <f t="shared" si="0"/>
        <v>29981.579944347915</v>
      </c>
    </row>
    <row r="43" spans="1:3" ht="15" thickBot="1">
      <c r="A43" s="5" t="s">
        <v>157</v>
      </c>
      <c r="B43">
        <v>7.8383215540778872E-2</v>
      </c>
      <c r="C43" s="72">
        <f t="shared" si="0"/>
        <v>52908.670490025739</v>
      </c>
    </row>
    <row r="44" spans="1:3" ht="15" thickBot="1">
      <c r="A44" s="5" t="s">
        <v>158</v>
      </c>
      <c r="B44">
        <v>0.19726442577762682</v>
      </c>
      <c r="C44" s="72">
        <f t="shared" si="0"/>
        <v>133153.48739989809</v>
      </c>
    </row>
    <row r="45" spans="1:3" ht="15" thickBot="1">
      <c r="A45" s="5" t="s">
        <v>160</v>
      </c>
      <c r="B45">
        <v>8.883431094621605E-2</v>
      </c>
      <c r="C45" s="72">
        <f t="shared" si="0"/>
        <v>59963.159888695831</v>
      </c>
    </row>
    <row r="46" spans="1:3" ht="15" thickBot="1">
      <c r="A46" s="5" t="s">
        <v>161</v>
      </c>
      <c r="B46">
        <v>0.36970749996734031</v>
      </c>
      <c r="C46" s="72">
        <f t="shared" si="0"/>
        <v>249552.56247795469</v>
      </c>
    </row>
    <row r="47" spans="1:3" ht="15" thickBot="1">
      <c r="A47" s="5" t="s">
        <v>162</v>
      </c>
      <c r="B47">
        <v>0.16199197878427632</v>
      </c>
      <c r="C47" s="72">
        <f t="shared" si="0"/>
        <v>109344.58567938652</v>
      </c>
    </row>
    <row r="48" spans="1:3" ht="15" thickBot="1">
      <c r="A48" s="5" t="s">
        <v>163</v>
      </c>
      <c r="B48">
        <v>0.22600493814257908</v>
      </c>
      <c r="C48" s="72">
        <f t="shared" si="0"/>
        <v>152553.33324624089</v>
      </c>
    </row>
    <row r="49" spans="1:3" ht="15" thickBot="1">
      <c r="A49" s="5" t="s">
        <v>165</v>
      </c>
      <c r="B49">
        <v>0.19073249114922858</v>
      </c>
      <c r="C49" s="72">
        <f t="shared" si="0"/>
        <v>128744.43152572931</v>
      </c>
    </row>
    <row r="50" spans="1:3" ht="15" thickBot="1">
      <c r="A50" s="5" t="s">
        <v>166</v>
      </c>
      <c r="B50">
        <v>0.83739401936065427</v>
      </c>
      <c r="C50" s="72">
        <f t="shared" si="0"/>
        <v>565240.9630684416</v>
      </c>
    </row>
    <row r="51" spans="1:3" ht="15" thickBot="1">
      <c r="A51" s="5" t="s">
        <v>167</v>
      </c>
      <c r="B51">
        <v>0.34227337452806772</v>
      </c>
      <c r="C51" s="72">
        <f t="shared" si="0"/>
        <v>231034.52780644569</v>
      </c>
    </row>
    <row r="52" spans="1:3" ht="15" thickBot="1">
      <c r="A52" s="5" t="s">
        <v>168</v>
      </c>
      <c r="B52">
        <v>0.16721752648699492</v>
      </c>
      <c r="C52" s="72">
        <f t="shared" si="0"/>
        <v>112871.83037872158</v>
      </c>
    </row>
    <row r="53" spans="1:3" ht="15" thickBot="1">
      <c r="A53" s="5" t="s">
        <v>169</v>
      </c>
      <c r="B53">
        <v>0.34880530915646596</v>
      </c>
      <c r="C53" s="72">
        <f t="shared" si="0"/>
        <v>235443.58368061454</v>
      </c>
    </row>
    <row r="54" spans="1:3" ht="15" thickBot="1">
      <c r="A54" s="5" t="s">
        <v>170</v>
      </c>
      <c r="B54">
        <v>7.446405476373992E-2</v>
      </c>
      <c r="C54" s="72">
        <f t="shared" si="0"/>
        <v>50263.23696552444</v>
      </c>
    </row>
    <row r="55" spans="1:3" ht="15" thickBot="1">
      <c r="A55" s="5" t="s">
        <v>172</v>
      </c>
      <c r="B55">
        <v>0.14108978797340196</v>
      </c>
      <c r="C55" s="72">
        <f t="shared" si="0"/>
        <v>95235.606882046326</v>
      </c>
    </row>
    <row r="56" spans="1:3" ht="15" thickBot="1">
      <c r="A56" s="5" t="s">
        <v>173</v>
      </c>
      <c r="B56">
        <v>0.20379636040602506</v>
      </c>
      <c r="C56" s="72">
        <f t="shared" si="0"/>
        <v>137562.54327406691</v>
      </c>
    </row>
    <row r="57" spans="1:3" ht="15" thickBot="1">
      <c r="A57" s="5" t="s">
        <v>175</v>
      </c>
      <c r="B57">
        <v>0.17244307418971352</v>
      </c>
      <c r="C57" s="72">
        <f t="shared" si="0"/>
        <v>116399.07507805662</v>
      </c>
    </row>
    <row r="58" spans="1:3" ht="15" thickBot="1">
      <c r="A58" s="5" t="s">
        <v>176</v>
      </c>
      <c r="B58">
        <v>0.25997099821024994</v>
      </c>
      <c r="C58" s="72">
        <f t="shared" si="0"/>
        <v>175480.42379191873</v>
      </c>
    </row>
    <row r="59" spans="1:3" ht="15" thickBot="1">
      <c r="A59" s="5" t="s">
        <v>177</v>
      </c>
      <c r="B59">
        <v>0.42849491162292447</v>
      </c>
      <c r="C59" s="72">
        <f t="shared" si="0"/>
        <v>289234.06534547405</v>
      </c>
    </row>
    <row r="60" spans="1:3" ht="15" thickBot="1">
      <c r="A60" s="5" t="s">
        <v>178</v>
      </c>
      <c r="B60">
        <v>0.20118358655466576</v>
      </c>
      <c r="C60" s="72">
        <f t="shared" si="0"/>
        <v>135798.9209243994</v>
      </c>
    </row>
    <row r="61" spans="1:3" ht="15" thickBot="1">
      <c r="A61" s="5" t="s">
        <v>179</v>
      </c>
      <c r="B61">
        <v>0.13063869256796479</v>
      </c>
      <c r="C61" s="72">
        <f t="shared" si="0"/>
        <v>88181.117483376234</v>
      </c>
    </row>
    <row r="62" spans="1:3" ht="15" thickBot="1">
      <c r="A62" s="5" t="s">
        <v>93</v>
      </c>
      <c r="B62">
        <v>0.18681333037218964</v>
      </c>
      <c r="C62" s="72">
        <f t="shared" si="0"/>
        <v>126098.99800122801</v>
      </c>
    </row>
    <row r="63" spans="1:3" ht="15" thickBot="1">
      <c r="A63" s="5" t="s">
        <v>180</v>
      </c>
      <c r="B63">
        <v>0.25474545050753133</v>
      </c>
      <c r="C63" s="72">
        <f t="shared" si="0"/>
        <v>171953.17909258365</v>
      </c>
    </row>
    <row r="64" spans="1:3" ht="15" thickBot="1">
      <c r="A64" s="5" t="s">
        <v>181</v>
      </c>
      <c r="B64">
        <v>0.23123048584529768</v>
      </c>
      <c r="C64" s="72">
        <f t="shared" si="0"/>
        <v>156080.57794557593</v>
      </c>
    </row>
    <row r="65" spans="1:3" ht="15" thickBot="1">
      <c r="A65" s="5" t="s">
        <v>182</v>
      </c>
      <c r="B65">
        <v>0.22731132506825871</v>
      </c>
      <c r="C65" s="72">
        <f t="shared" si="0"/>
        <v>153435.14442107463</v>
      </c>
    </row>
    <row r="66" spans="1:3" ht="15" thickBot="1">
      <c r="A66" s="5" t="s">
        <v>183</v>
      </c>
      <c r="B66">
        <v>0.58787411655584154</v>
      </c>
      <c r="C66" s="72">
        <f t="shared" si="0"/>
        <v>396815.02867519303</v>
      </c>
    </row>
    <row r="67" spans="1:3" ht="15" thickBot="1">
      <c r="A67" s="5" t="s">
        <v>184</v>
      </c>
      <c r="B67">
        <v>6.5319346283982394E-2</v>
      </c>
      <c r="C67" s="72">
        <f t="shared" si="0"/>
        <v>44090.558741688117</v>
      </c>
    </row>
    <row r="68" spans="1:3" ht="15" thickBot="1">
      <c r="A68" s="5" t="s">
        <v>185</v>
      </c>
      <c r="B68">
        <v>0.49642703175826619</v>
      </c>
      <c r="C68" s="72">
        <f t="shared" si="0"/>
        <v>335088.24643682968</v>
      </c>
    </row>
    <row r="69" spans="1:3" ht="15" thickBot="1">
      <c r="A69" s="5" t="s">
        <v>186</v>
      </c>
      <c r="B69">
        <v>0.26650293283864818</v>
      </c>
      <c r="C69" s="72">
        <f t="shared" ref="C69:C132" si="1">(B69*$C$1)/100</f>
        <v>179889.47966608751</v>
      </c>
    </row>
    <row r="70" spans="1:3" ht="15" thickBot="1">
      <c r="A70" s="5" t="s">
        <v>187</v>
      </c>
      <c r="B70">
        <v>7.0544893986700982E-2</v>
      </c>
      <c r="C70" s="72">
        <f t="shared" si="1"/>
        <v>47617.803441023163</v>
      </c>
    </row>
    <row r="71" spans="1:3" ht="15" thickBot="1">
      <c r="A71" s="5" t="s">
        <v>97</v>
      </c>
      <c r="B71">
        <v>0.38538414307549612</v>
      </c>
      <c r="C71" s="72">
        <f t="shared" si="1"/>
        <v>260134.29657595989</v>
      </c>
    </row>
    <row r="72" spans="1:3" ht="15" thickBot="1">
      <c r="A72" s="5" t="s">
        <v>188</v>
      </c>
      <c r="B72">
        <v>0.19203887807490824</v>
      </c>
      <c r="C72" s="72">
        <f t="shared" si="1"/>
        <v>129626.24270056306</v>
      </c>
    </row>
    <row r="73" spans="1:3" ht="15" thickBot="1">
      <c r="A73" s="5" t="s">
        <v>189</v>
      </c>
      <c r="B73">
        <v>0.72373835682652488</v>
      </c>
      <c r="C73" s="72">
        <f t="shared" si="1"/>
        <v>488523.39085790428</v>
      </c>
    </row>
    <row r="74" spans="1:3" ht="15" thickBot="1">
      <c r="A74" s="5" t="s">
        <v>190</v>
      </c>
      <c r="B74">
        <v>0.16721752648699492</v>
      </c>
      <c r="C74" s="72">
        <f t="shared" si="1"/>
        <v>112871.83037872158</v>
      </c>
    </row>
    <row r="75" spans="1:3" ht="15" thickBot="1">
      <c r="A75" s="5" t="s">
        <v>191</v>
      </c>
      <c r="B75">
        <v>0.23776242047369592</v>
      </c>
      <c r="C75" s="72">
        <f t="shared" si="1"/>
        <v>160489.63381974475</v>
      </c>
    </row>
    <row r="76" spans="1:3" ht="15" thickBot="1">
      <c r="A76" s="5" t="s">
        <v>192</v>
      </c>
      <c r="B76">
        <v>0.18811971729786928</v>
      </c>
      <c r="C76" s="72">
        <f t="shared" si="1"/>
        <v>126980.80917606177</v>
      </c>
    </row>
    <row r="77" spans="1:3" ht="15" thickBot="1">
      <c r="A77" s="5" t="s">
        <v>193</v>
      </c>
      <c r="B77">
        <v>0.11104288868277007</v>
      </c>
      <c r="C77" s="72">
        <f t="shared" si="1"/>
        <v>74953.94986086979</v>
      </c>
    </row>
    <row r="78" spans="1:3" ht="15" thickBot="1">
      <c r="A78" s="5" t="s">
        <v>195</v>
      </c>
      <c r="B78">
        <v>0.12933230564228512</v>
      </c>
      <c r="C78" s="72">
        <f t="shared" si="1"/>
        <v>87299.306308542451</v>
      </c>
    </row>
    <row r="79" spans="1:3" ht="15" thickBot="1">
      <c r="A79" s="5" t="s">
        <v>196</v>
      </c>
      <c r="B79">
        <v>0.36186917841326244</v>
      </c>
      <c r="C79" s="72">
        <f t="shared" si="1"/>
        <v>244261.69542895214</v>
      </c>
    </row>
    <row r="80" spans="1:3" ht="15" thickBot="1">
      <c r="A80" s="5" t="s">
        <v>197</v>
      </c>
      <c r="B80">
        <v>0.26780931976432781</v>
      </c>
      <c r="C80" s="72">
        <f t="shared" si="1"/>
        <v>180771.29084092128</v>
      </c>
    </row>
    <row r="81" spans="1:3" ht="15" thickBot="1">
      <c r="A81" s="5" t="s">
        <v>198</v>
      </c>
      <c r="B81">
        <v>0.60224437273831766</v>
      </c>
      <c r="C81" s="72">
        <f t="shared" si="1"/>
        <v>406514.95159836439</v>
      </c>
    </row>
    <row r="82" spans="1:3" ht="15" thickBot="1">
      <c r="A82" s="5" t="s">
        <v>199</v>
      </c>
      <c r="B82">
        <v>4.5723542398787675E-2</v>
      </c>
      <c r="C82" s="72">
        <f t="shared" si="1"/>
        <v>30863.391119181681</v>
      </c>
    </row>
    <row r="83" spans="1:3" ht="15" thickBot="1">
      <c r="A83" s="5" t="s">
        <v>200</v>
      </c>
      <c r="B83">
        <v>0.58787411655584154</v>
      </c>
      <c r="C83" s="72">
        <f t="shared" si="1"/>
        <v>396815.02867519303</v>
      </c>
    </row>
    <row r="84" spans="1:3" ht="15" thickBot="1">
      <c r="A84" s="5" t="s">
        <v>201</v>
      </c>
      <c r="B84">
        <v>0.13063869256796479</v>
      </c>
      <c r="C84" s="72">
        <f t="shared" si="1"/>
        <v>88181.117483376234</v>
      </c>
    </row>
    <row r="85" spans="1:3" ht="15" thickBot="1">
      <c r="A85" s="5" t="s">
        <v>202</v>
      </c>
      <c r="B85">
        <v>0.22077939043986047</v>
      </c>
      <c r="C85" s="72">
        <f t="shared" si="1"/>
        <v>149026.08854690581</v>
      </c>
    </row>
    <row r="86" spans="1:3" ht="15" thickBot="1">
      <c r="A86" s="5" t="s">
        <v>203</v>
      </c>
      <c r="B86">
        <v>0.77599383385371079</v>
      </c>
      <c r="C86" s="72">
        <f t="shared" si="1"/>
        <v>523795.83785125479</v>
      </c>
    </row>
    <row r="87" spans="1:3" ht="15" thickBot="1">
      <c r="A87" s="5" t="s">
        <v>204</v>
      </c>
      <c r="B87">
        <v>0.16460475263563562</v>
      </c>
      <c r="C87" s="72">
        <f t="shared" si="1"/>
        <v>111108.20802905405</v>
      </c>
    </row>
    <row r="88" spans="1:3" ht="15" thickBot="1">
      <c r="A88" s="5" t="s">
        <v>205</v>
      </c>
      <c r="B88">
        <v>1.2724208656119771</v>
      </c>
      <c r="C88" s="72">
        <f t="shared" si="1"/>
        <v>858884.08428808453</v>
      </c>
    </row>
    <row r="89" spans="1:3" ht="15" thickBot="1">
      <c r="A89" s="5" t="s">
        <v>206</v>
      </c>
      <c r="B89">
        <v>0.13978340104772233</v>
      </c>
      <c r="C89" s="72">
        <f t="shared" si="1"/>
        <v>94353.795707212572</v>
      </c>
    </row>
    <row r="90" spans="1:3" ht="15" thickBot="1">
      <c r="A90" s="5" t="s">
        <v>207</v>
      </c>
      <c r="B90">
        <v>1.1796673938887219</v>
      </c>
      <c r="C90" s="72">
        <f t="shared" si="1"/>
        <v>796275.49087488721</v>
      </c>
    </row>
    <row r="91" spans="1:3" ht="15" thickBot="1">
      <c r="A91" s="5" t="s">
        <v>208</v>
      </c>
      <c r="B91">
        <v>0.25605183743321097</v>
      </c>
      <c r="C91" s="72">
        <f t="shared" si="1"/>
        <v>172834.99026741739</v>
      </c>
    </row>
    <row r="92" spans="1:3" ht="15" thickBot="1">
      <c r="A92" s="5" t="s">
        <v>209</v>
      </c>
      <c r="B92">
        <v>0.16852391341267456</v>
      </c>
      <c r="C92" s="72">
        <f t="shared" si="1"/>
        <v>113753.64155355534</v>
      </c>
    </row>
    <row r="93" spans="1:3" ht="15" thickBot="1">
      <c r="A93" s="5" t="s">
        <v>211</v>
      </c>
      <c r="B93">
        <v>0.23514964662233662</v>
      </c>
      <c r="C93" s="72">
        <f t="shared" si="1"/>
        <v>158726.01147007721</v>
      </c>
    </row>
    <row r="94" spans="1:3" ht="15" thickBot="1">
      <c r="A94" s="5" t="s">
        <v>212</v>
      </c>
      <c r="B94">
        <v>0.56827831267064677</v>
      </c>
      <c r="C94" s="72">
        <f t="shared" si="1"/>
        <v>383587.86105268658</v>
      </c>
    </row>
    <row r="95" spans="1:3" ht="15" thickBot="1">
      <c r="A95" s="5" t="s">
        <v>213</v>
      </c>
      <c r="B95">
        <v>0.14108978797340196</v>
      </c>
      <c r="C95" s="72">
        <f t="shared" si="1"/>
        <v>95235.606882046326</v>
      </c>
    </row>
    <row r="96" spans="1:3" ht="15" thickBot="1">
      <c r="A96" s="5" t="s">
        <v>214</v>
      </c>
      <c r="B96">
        <v>0.25082628973049237</v>
      </c>
      <c r="C96" s="72">
        <f t="shared" si="1"/>
        <v>169307.74556808232</v>
      </c>
    </row>
    <row r="97" spans="1:3" ht="15" thickBot="1">
      <c r="A97" s="5" t="s">
        <v>215</v>
      </c>
      <c r="B97">
        <v>0.23123048584529768</v>
      </c>
      <c r="C97" s="72">
        <f t="shared" si="1"/>
        <v>156080.57794557593</v>
      </c>
    </row>
    <row r="98" spans="1:3" ht="15" thickBot="1">
      <c r="A98" s="5" t="s">
        <v>216</v>
      </c>
      <c r="B98">
        <v>0.13847701412204266</v>
      </c>
      <c r="C98" s="72">
        <f t="shared" si="1"/>
        <v>93471.984532378803</v>
      </c>
    </row>
    <row r="99" spans="1:3" ht="15" thickBot="1">
      <c r="A99" s="5" t="s">
        <v>217</v>
      </c>
      <c r="B99">
        <v>0.16852391341267456</v>
      </c>
      <c r="C99" s="72">
        <f t="shared" si="1"/>
        <v>113753.64155355534</v>
      </c>
    </row>
    <row r="100" spans="1:3" ht="15" thickBot="1">
      <c r="A100" s="5" t="s">
        <v>218</v>
      </c>
      <c r="B100">
        <v>0.33312866604831021</v>
      </c>
      <c r="C100" s="72">
        <f t="shared" si="1"/>
        <v>224861.84958260937</v>
      </c>
    </row>
    <row r="101" spans="1:3" ht="15" thickBot="1">
      <c r="A101" s="5" t="s">
        <v>219</v>
      </c>
      <c r="B101">
        <v>0.27434125439272605</v>
      </c>
      <c r="C101" s="72">
        <f t="shared" si="1"/>
        <v>185180.3467150901</v>
      </c>
    </row>
    <row r="102" spans="1:3" ht="15" thickBot="1">
      <c r="A102" s="5" t="s">
        <v>220</v>
      </c>
      <c r="B102">
        <v>0.14892810952747984</v>
      </c>
      <c r="C102" s="72">
        <f t="shared" si="1"/>
        <v>100526.47393104888</v>
      </c>
    </row>
    <row r="103" spans="1:3" ht="15" thickBot="1">
      <c r="A103" s="5" t="s">
        <v>221</v>
      </c>
      <c r="B103">
        <v>0.29263067135224113</v>
      </c>
      <c r="C103" s="72">
        <f t="shared" si="1"/>
        <v>197525.70316276277</v>
      </c>
    </row>
    <row r="104" spans="1:3" ht="15" thickBot="1">
      <c r="A104" s="5" t="s">
        <v>222</v>
      </c>
      <c r="B104">
        <v>0.1228003710138869</v>
      </c>
      <c r="C104" s="72">
        <f t="shared" si="1"/>
        <v>82890.250434373651</v>
      </c>
    </row>
    <row r="105" spans="1:3" ht="15" thickBot="1">
      <c r="A105" s="5" t="s">
        <v>223</v>
      </c>
      <c r="B105">
        <v>0.35925640456190316</v>
      </c>
      <c r="C105" s="72">
        <f t="shared" si="1"/>
        <v>242498.07307928466</v>
      </c>
    </row>
    <row r="106" spans="1:3" ht="15" thickBot="1">
      <c r="A106" s="5" t="s">
        <v>224</v>
      </c>
      <c r="B106">
        <v>1.7466393196336891</v>
      </c>
      <c r="C106" s="72">
        <f t="shared" si="1"/>
        <v>1178981.5407527401</v>
      </c>
    </row>
    <row r="107" spans="1:3" ht="15" thickBot="1">
      <c r="A107" s="5" t="s">
        <v>225</v>
      </c>
      <c r="B107">
        <v>0.84131318013769318</v>
      </c>
      <c r="C107" s="72">
        <f t="shared" si="1"/>
        <v>567886.39659294288</v>
      </c>
    </row>
    <row r="108" spans="1:3" ht="15" thickBot="1">
      <c r="A108" s="5" t="s">
        <v>226</v>
      </c>
      <c r="B108">
        <v>0.13978340104772233</v>
      </c>
      <c r="C108" s="72">
        <f t="shared" si="1"/>
        <v>94353.795707212572</v>
      </c>
    </row>
    <row r="109" spans="1:3" ht="15" thickBot="1">
      <c r="A109" s="5" t="s">
        <v>228</v>
      </c>
      <c r="B109">
        <v>0.2129410688857826</v>
      </c>
      <c r="C109" s="72">
        <f t="shared" si="1"/>
        <v>143735.22149790326</v>
      </c>
    </row>
    <row r="110" spans="1:3" ht="15" thickBot="1">
      <c r="A110" s="5" t="s">
        <v>102</v>
      </c>
      <c r="B110">
        <v>0.77207467307667188</v>
      </c>
      <c r="C110" s="72">
        <f t="shared" si="1"/>
        <v>521150.40432675352</v>
      </c>
    </row>
    <row r="111" spans="1:3" ht="15" thickBot="1">
      <c r="A111" s="5" t="s">
        <v>229</v>
      </c>
      <c r="B111">
        <v>0.57481024729904506</v>
      </c>
      <c r="C111" s="72">
        <f t="shared" si="1"/>
        <v>387996.91692685545</v>
      </c>
    </row>
    <row r="112" spans="1:3" ht="15" thickBot="1">
      <c r="A112" s="5" t="s">
        <v>230</v>
      </c>
      <c r="B112">
        <v>0.23514964662233662</v>
      </c>
      <c r="C112" s="72">
        <f t="shared" si="1"/>
        <v>158726.01147007721</v>
      </c>
    </row>
    <row r="113" spans="1:3" ht="15" thickBot="1">
      <c r="A113" s="5" t="s">
        <v>231</v>
      </c>
      <c r="B113">
        <v>0.57350386037336543</v>
      </c>
      <c r="C113" s="72">
        <f t="shared" si="1"/>
        <v>387115.10575202166</v>
      </c>
    </row>
    <row r="114" spans="1:3" ht="15" thickBot="1">
      <c r="A114" s="5" t="s">
        <v>232</v>
      </c>
      <c r="B114">
        <v>0.20248997348034542</v>
      </c>
      <c r="C114" s="72">
        <f t="shared" si="1"/>
        <v>136680.73209923317</v>
      </c>
    </row>
    <row r="115" spans="1:3" ht="15" thickBot="1">
      <c r="A115" s="5" t="s">
        <v>233</v>
      </c>
      <c r="B115">
        <v>0.11626843638548866</v>
      </c>
      <c r="C115" s="72">
        <f t="shared" si="1"/>
        <v>78481.194560204851</v>
      </c>
    </row>
    <row r="116" spans="1:3" ht="15" thickBot="1">
      <c r="A116" s="5" t="s">
        <v>101</v>
      </c>
      <c r="B116">
        <v>0.1423961748990816</v>
      </c>
      <c r="C116" s="72">
        <f t="shared" si="1"/>
        <v>96117.41805688008</v>
      </c>
    </row>
    <row r="117" spans="1:3" ht="15" thickBot="1">
      <c r="A117" s="5" t="s">
        <v>234</v>
      </c>
      <c r="B117">
        <v>9.9285406351653241E-2</v>
      </c>
      <c r="C117" s="72">
        <f t="shared" si="1"/>
        <v>67017.64928736593</v>
      </c>
    </row>
    <row r="118" spans="1:3" ht="15" thickBot="1">
      <c r="A118" s="5" t="s">
        <v>235</v>
      </c>
      <c r="B118">
        <v>0.19203887807490824</v>
      </c>
      <c r="C118" s="72">
        <f t="shared" si="1"/>
        <v>129626.24270056306</v>
      </c>
    </row>
    <row r="119" spans="1:3" ht="15" thickBot="1">
      <c r="A119" s="5" t="s">
        <v>236</v>
      </c>
      <c r="B119">
        <v>9.9285406351653241E-2</v>
      </c>
      <c r="C119" s="72">
        <f t="shared" si="1"/>
        <v>67017.64928736593</v>
      </c>
    </row>
    <row r="120" spans="1:3" ht="15" thickBot="1">
      <c r="A120" s="5" t="s">
        <v>237</v>
      </c>
      <c r="B120">
        <v>0.15807281800723738</v>
      </c>
      <c r="C120" s="72">
        <f t="shared" si="1"/>
        <v>106699.15215488523</v>
      </c>
    </row>
    <row r="121" spans="1:3" ht="15" thickBot="1">
      <c r="A121" s="5" t="s">
        <v>238</v>
      </c>
      <c r="B121">
        <v>0.47944400172443075</v>
      </c>
      <c r="C121" s="72">
        <f t="shared" si="1"/>
        <v>323624.70116399077</v>
      </c>
    </row>
    <row r="122" spans="1:3" ht="15" thickBot="1">
      <c r="A122" s="5" t="s">
        <v>239</v>
      </c>
      <c r="B122">
        <v>0.68715952290749471</v>
      </c>
      <c r="C122" s="72">
        <f t="shared" si="1"/>
        <v>463832.67796255893</v>
      </c>
    </row>
    <row r="123" spans="1:3" ht="15" thickBot="1">
      <c r="A123" s="5" t="s">
        <v>240</v>
      </c>
      <c r="B123">
        <v>0.10189818020301253</v>
      </c>
      <c r="C123" s="72">
        <f t="shared" si="1"/>
        <v>68781.271637033453</v>
      </c>
    </row>
    <row r="124" spans="1:3" ht="15" thickBot="1">
      <c r="A124" s="5" t="s">
        <v>241</v>
      </c>
      <c r="B124">
        <v>0.15676643108155774</v>
      </c>
      <c r="C124" s="72">
        <f t="shared" si="1"/>
        <v>105817.34098005148</v>
      </c>
    </row>
    <row r="125" spans="1:3" ht="15" thickBot="1">
      <c r="A125" s="5" t="s">
        <v>242</v>
      </c>
      <c r="B125">
        <v>0.44025239395404131</v>
      </c>
      <c r="C125" s="72">
        <f t="shared" si="1"/>
        <v>297170.36591897788</v>
      </c>
    </row>
    <row r="126" spans="1:3" ht="15" thickBot="1">
      <c r="A126" s="5" t="s">
        <v>243</v>
      </c>
      <c r="B126">
        <v>0.3553372437848642</v>
      </c>
      <c r="C126" s="72">
        <f t="shared" si="1"/>
        <v>239852.63955478332</v>
      </c>
    </row>
    <row r="127" spans="1:3" ht="15" thickBot="1">
      <c r="A127" s="5" t="s">
        <v>244</v>
      </c>
      <c r="B127">
        <v>0.17897500881811176</v>
      </c>
      <c r="C127" s="72">
        <f t="shared" si="1"/>
        <v>120808.13095222545</v>
      </c>
    </row>
    <row r="128" spans="1:3" ht="15" thickBot="1">
      <c r="A128" s="5" t="s">
        <v>245</v>
      </c>
      <c r="B128">
        <v>0.4363332331770024</v>
      </c>
      <c r="C128" s="72">
        <f t="shared" si="1"/>
        <v>294524.93239447661</v>
      </c>
    </row>
    <row r="129" spans="1:3" ht="15" thickBot="1">
      <c r="A129" s="5" t="s">
        <v>246</v>
      </c>
      <c r="B129">
        <v>0.14108978797340196</v>
      </c>
      <c r="C129" s="72">
        <f t="shared" si="1"/>
        <v>95235.606882046326</v>
      </c>
    </row>
    <row r="130" spans="1:3" ht="15" thickBot="1">
      <c r="A130" s="5" t="s">
        <v>247</v>
      </c>
      <c r="B130">
        <v>0.60616353351535657</v>
      </c>
      <c r="C130" s="72">
        <f t="shared" si="1"/>
        <v>409160.38512286567</v>
      </c>
    </row>
    <row r="131" spans="1:3" ht="15" thickBot="1">
      <c r="A131" s="5" t="s">
        <v>248</v>
      </c>
      <c r="B131">
        <v>0.56435915189360786</v>
      </c>
      <c r="C131" s="72">
        <f t="shared" si="1"/>
        <v>380942.4275281853</v>
      </c>
    </row>
    <row r="132" spans="1:3" ht="15" thickBot="1">
      <c r="A132" s="5" t="s">
        <v>249</v>
      </c>
      <c r="B132">
        <v>0.67932120135341689</v>
      </c>
      <c r="C132" s="72">
        <f t="shared" si="1"/>
        <v>458541.81091355637</v>
      </c>
    </row>
    <row r="133" spans="1:3" ht="15" thickBot="1">
      <c r="A133" s="5" t="s">
        <v>250</v>
      </c>
      <c r="B133">
        <v>0.10189818020301253</v>
      </c>
      <c r="C133" s="72">
        <f t="shared" ref="C133:C196" si="2">(B133*$C$1)/100</f>
        <v>68781.271637033453</v>
      </c>
    </row>
    <row r="134" spans="1:3" ht="15" thickBot="1">
      <c r="A134" s="5" t="s">
        <v>251</v>
      </c>
      <c r="B134">
        <v>0.27564764131840569</v>
      </c>
      <c r="C134" s="72">
        <f t="shared" si="2"/>
        <v>186062.15788992384</v>
      </c>
    </row>
    <row r="135" spans="1:3" ht="15" thickBot="1">
      <c r="A135" s="5" t="s">
        <v>252</v>
      </c>
      <c r="B135">
        <v>0.13717062719636303</v>
      </c>
      <c r="C135" s="72">
        <f t="shared" si="2"/>
        <v>92590.173357545049</v>
      </c>
    </row>
    <row r="136" spans="1:3" ht="15" thickBot="1">
      <c r="A136" s="5" t="s">
        <v>253</v>
      </c>
      <c r="B136">
        <v>0.10581734098005148</v>
      </c>
      <c r="C136" s="72">
        <f t="shared" si="2"/>
        <v>71426.705161534759</v>
      </c>
    </row>
    <row r="137" spans="1:3" ht="15" thickBot="1">
      <c r="A137" s="5" t="s">
        <v>254</v>
      </c>
      <c r="B137">
        <v>0.47291206709603251</v>
      </c>
      <c r="C137" s="72">
        <f t="shared" si="2"/>
        <v>319215.64528982196</v>
      </c>
    </row>
    <row r="138" spans="1:3" ht="15" thickBot="1">
      <c r="A138" s="5" t="s">
        <v>255</v>
      </c>
      <c r="B138">
        <v>0.59309966425856009</v>
      </c>
      <c r="C138" s="72">
        <f t="shared" si="2"/>
        <v>400342.27337452804</v>
      </c>
    </row>
    <row r="139" spans="1:3" ht="15" thickBot="1">
      <c r="A139" s="5" t="s">
        <v>256</v>
      </c>
      <c r="B139">
        <v>0.29916260598063937</v>
      </c>
      <c r="C139" s="72">
        <f t="shared" si="2"/>
        <v>201934.75903693159</v>
      </c>
    </row>
    <row r="140" spans="1:3" ht="15" thickBot="1">
      <c r="A140" s="5" t="s">
        <v>257</v>
      </c>
      <c r="B140">
        <v>0.44417155473108028</v>
      </c>
      <c r="C140" s="72">
        <f t="shared" si="2"/>
        <v>299815.79944347916</v>
      </c>
    </row>
    <row r="141" spans="1:3" ht="15" thickBot="1">
      <c r="A141" s="5" t="s">
        <v>258</v>
      </c>
      <c r="B141">
        <v>0.48075038865011038</v>
      </c>
      <c r="C141" s="72">
        <f t="shared" si="2"/>
        <v>324506.51233882451</v>
      </c>
    </row>
    <row r="142" spans="1:3" ht="15" thickBot="1">
      <c r="A142" s="5" t="s">
        <v>259</v>
      </c>
      <c r="B142">
        <v>0.30961370138607652</v>
      </c>
      <c r="C142" s="72">
        <f t="shared" si="2"/>
        <v>208989.24843560168</v>
      </c>
    </row>
    <row r="143" spans="1:3" ht="15" thickBot="1">
      <c r="A143" s="5" t="s">
        <v>260</v>
      </c>
      <c r="B143">
        <v>0.38146498229845716</v>
      </c>
      <c r="C143" s="72">
        <f t="shared" si="2"/>
        <v>257488.86305145861</v>
      </c>
    </row>
    <row r="144" spans="1:3" ht="15" thickBot="1">
      <c r="A144" s="5" t="s">
        <v>261</v>
      </c>
      <c r="B144">
        <v>7.7076828615099222E-2</v>
      </c>
      <c r="C144" s="72">
        <f t="shared" si="2"/>
        <v>52026.85931519197</v>
      </c>
    </row>
    <row r="145" spans="1:3" ht="15" thickBot="1">
      <c r="A145" s="5" t="s">
        <v>262</v>
      </c>
      <c r="B145">
        <v>0.16068559185859668</v>
      </c>
      <c r="C145" s="72">
        <f t="shared" si="2"/>
        <v>108462.77450455277</v>
      </c>
    </row>
    <row r="146" spans="1:3" ht="15" thickBot="1">
      <c r="A146" s="5" t="s">
        <v>263</v>
      </c>
      <c r="B146">
        <v>0.31875840986583409</v>
      </c>
      <c r="C146" s="72">
        <f t="shared" si="2"/>
        <v>215161.926659438</v>
      </c>
    </row>
    <row r="147" spans="1:3" ht="15" thickBot="1">
      <c r="A147" s="5" t="s">
        <v>264</v>
      </c>
      <c r="B147">
        <v>0.10973650175709042</v>
      </c>
      <c r="C147" s="72">
        <f t="shared" si="2"/>
        <v>74072.138686036036</v>
      </c>
    </row>
    <row r="148" spans="1:3" ht="15" thickBot="1">
      <c r="A148" s="5" t="s">
        <v>265</v>
      </c>
      <c r="B148">
        <v>0.12541314486524618</v>
      </c>
      <c r="C148" s="72">
        <f t="shared" si="2"/>
        <v>84653.872784041159</v>
      </c>
    </row>
    <row r="149" spans="1:3" ht="15" thickBot="1">
      <c r="A149" s="5" t="s">
        <v>105</v>
      </c>
      <c r="B149">
        <v>0.37754582152141825</v>
      </c>
      <c r="C149" s="72">
        <f t="shared" si="2"/>
        <v>254843.4295269573</v>
      </c>
    </row>
    <row r="150" spans="1:3" ht="15" thickBot="1">
      <c r="A150" s="5" t="s">
        <v>266</v>
      </c>
      <c r="B150">
        <v>0.11104288868277007</v>
      </c>
      <c r="C150" s="72">
        <f t="shared" si="2"/>
        <v>74953.94986086979</v>
      </c>
    </row>
    <row r="151" spans="1:3" ht="15" thickBot="1">
      <c r="A151" s="5" t="s">
        <v>267</v>
      </c>
      <c r="B151">
        <v>0.24951990280481273</v>
      </c>
      <c r="C151" s="72">
        <f t="shared" si="2"/>
        <v>168425.93439324861</v>
      </c>
    </row>
    <row r="152" spans="1:3" ht="15" thickBot="1">
      <c r="A152" s="5" t="s">
        <v>268</v>
      </c>
      <c r="B152">
        <v>0.38407775614981648</v>
      </c>
      <c r="C152" s="72">
        <f t="shared" si="2"/>
        <v>259252.48540112612</v>
      </c>
    </row>
    <row r="153" spans="1:3" ht="15" thickBot="1">
      <c r="A153" s="5" t="s">
        <v>269</v>
      </c>
      <c r="B153">
        <v>0.18550694344651</v>
      </c>
      <c r="C153" s="72">
        <f t="shared" si="2"/>
        <v>125217.18682639426</v>
      </c>
    </row>
    <row r="154" spans="1:3" ht="15" thickBot="1">
      <c r="A154" s="5" t="s">
        <v>270</v>
      </c>
      <c r="B154">
        <v>0.13717062719636303</v>
      </c>
      <c r="C154" s="72">
        <f t="shared" si="2"/>
        <v>92590.173357545049</v>
      </c>
    </row>
    <row r="155" spans="1:3" ht="15" thickBot="1">
      <c r="A155" s="5" t="s">
        <v>271</v>
      </c>
      <c r="B155">
        <v>0.34488614837942705</v>
      </c>
      <c r="C155" s="72">
        <f t="shared" si="2"/>
        <v>232798.15015611323</v>
      </c>
    </row>
    <row r="156" spans="1:3" ht="15" thickBot="1">
      <c r="A156" s="5" t="s">
        <v>272</v>
      </c>
      <c r="B156">
        <v>0.19465165192626752</v>
      </c>
      <c r="C156" s="72">
        <f t="shared" si="2"/>
        <v>131389.86505023055</v>
      </c>
    </row>
    <row r="157" spans="1:3" ht="15" thickBot="1">
      <c r="A157" s="5" t="s">
        <v>273</v>
      </c>
      <c r="B157">
        <v>0.71198087449540803</v>
      </c>
      <c r="C157" s="72">
        <f t="shared" si="2"/>
        <v>480587.09028440044</v>
      </c>
    </row>
    <row r="158" spans="1:3" ht="15" thickBot="1">
      <c r="A158" s="5" t="s">
        <v>274</v>
      </c>
      <c r="B158">
        <v>0.39583523848093327</v>
      </c>
      <c r="C158" s="72">
        <f t="shared" si="2"/>
        <v>267188.78597462998</v>
      </c>
    </row>
    <row r="159" spans="1:3" ht="15" thickBot="1">
      <c r="A159" s="5" t="s">
        <v>275</v>
      </c>
      <c r="B159">
        <v>5.7481024729904504E-2</v>
      </c>
      <c r="C159" s="72">
        <f t="shared" si="2"/>
        <v>38799.691692685541</v>
      </c>
    </row>
    <row r="160" spans="1:3" ht="15" thickBot="1">
      <c r="A160" s="5" t="s">
        <v>276</v>
      </c>
      <c r="B160">
        <v>0.19334526500058788</v>
      </c>
      <c r="C160" s="72">
        <f t="shared" si="2"/>
        <v>130508.05387539681</v>
      </c>
    </row>
    <row r="161" spans="1:3" ht="15" thickBot="1">
      <c r="A161" s="5" t="s">
        <v>277</v>
      </c>
      <c r="B161">
        <v>6.5319346283982394E-2</v>
      </c>
      <c r="C161" s="72">
        <f t="shared" si="2"/>
        <v>44090.558741688117</v>
      </c>
    </row>
    <row r="162" spans="1:3" ht="15" thickBot="1">
      <c r="A162" s="5" t="s">
        <v>278</v>
      </c>
      <c r="B162">
        <v>1.0882203090911466</v>
      </c>
      <c r="C162" s="72">
        <f t="shared" si="2"/>
        <v>734548.70863652392</v>
      </c>
    </row>
    <row r="163" spans="1:3" ht="15" thickBot="1">
      <c r="A163" s="5" t="s">
        <v>279</v>
      </c>
      <c r="B163">
        <v>0.37623943459573855</v>
      </c>
      <c r="C163" s="72">
        <f t="shared" si="2"/>
        <v>253961.61835212354</v>
      </c>
    </row>
    <row r="164" spans="1:3" ht="15" thickBot="1">
      <c r="A164" s="5" t="s">
        <v>280</v>
      </c>
      <c r="B164">
        <v>9.797901942597359E-2</v>
      </c>
      <c r="C164" s="72">
        <f t="shared" si="2"/>
        <v>66135.838112532176</v>
      </c>
    </row>
    <row r="165" spans="1:3" ht="15" thickBot="1">
      <c r="A165" s="5" t="s">
        <v>281</v>
      </c>
      <c r="B165">
        <v>0.30438815368335792</v>
      </c>
      <c r="C165" s="72">
        <f t="shared" si="2"/>
        <v>205462.0037362666</v>
      </c>
    </row>
    <row r="166" spans="1:3" ht="15" thickBot="1">
      <c r="A166" s="5" t="s">
        <v>282</v>
      </c>
      <c r="B166">
        <v>0.33966060067670845</v>
      </c>
      <c r="C166" s="72">
        <f t="shared" si="2"/>
        <v>229270.90545677819</v>
      </c>
    </row>
    <row r="167" spans="1:3" ht="15" thickBot="1">
      <c r="A167" s="5" t="s">
        <v>283</v>
      </c>
      <c r="B167">
        <v>0.42457575084588556</v>
      </c>
      <c r="C167" s="72">
        <f t="shared" si="2"/>
        <v>286588.63182097278</v>
      </c>
    </row>
    <row r="168" spans="1:3" ht="15" thickBot="1">
      <c r="A168" s="5" t="s">
        <v>284</v>
      </c>
      <c r="B168">
        <v>0.12149398408820725</v>
      </c>
      <c r="C168" s="72">
        <f t="shared" si="2"/>
        <v>82008.439259539882</v>
      </c>
    </row>
    <row r="169" spans="1:3" ht="15" thickBot="1">
      <c r="A169" s="5" t="s">
        <v>285</v>
      </c>
      <c r="B169">
        <v>0.3279031183455916</v>
      </c>
      <c r="C169" s="72">
        <f t="shared" si="2"/>
        <v>221334.60488327433</v>
      </c>
    </row>
    <row r="170" spans="1:3" ht="15" thickBot="1">
      <c r="A170" s="5" t="s">
        <v>286</v>
      </c>
      <c r="B170">
        <v>0.11496204945980901</v>
      </c>
      <c r="C170" s="72">
        <f t="shared" si="2"/>
        <v>77599.383385371082</v>
      </c>
    </row>
    <row r="171" spans="1:3" ht="15" thickBot="1">
      <c r="A171" s="5" t="s">
        <v>287</v>
      </c>
      <c r="B171">
        <v>0.27826041516976496</v>
      </c>
      <c r="C171" s="72">
        <f t="shared" si="2"/>
        <v>187825.78023959135</v>
      </c>
    </row>
    <row r="172" spans="1:3" ht="15" thickBot="1">
      <c r="A172" s="5" t="s">
        <v>288</v>
      </c>
      <c r="B172">
        <v>0.13847701412204266</v>
      </c>
      <c r="C172" s="72">
        <f t="shared" si="2"/>
        <v>93471.984532378803</v>
      </c>
    </row>
    <row r="173" spans="1:3" ht="15" thickBot="1">
      <c r="A173" s="5" t="s">
        <v>289</v>
      </c>
      <c r="B173">
        <v>9.4059858648934638E-2</v>
      </c>
      <c r="C173" s="72">
        <f t="shared" si="2"/>
        <v>63490.404588030884</v>
      </c>
    </row>
    <row r="174" spans="1:3" ht="15" thickBot="1">
      <c r="A174" s="5" t="s">
        <v>290</v>
      </c>
      <c r="B174">
        <v>0.23123048584529768</v>
      </c>
      <c r="C174" s="72">
        <f t="shared" si="2"/>
        <v>156080.57794557593</v>
      </c>
    </row>
    <row r="175" spans="1:3" ht="15" thickBot="1">
      <c r="A175" s="5" t="s">
        <v>291</v>
      </c>
      <c r="B175">
        <v>0.18681333037218964</v>
      </c>
      <c r="C175" s="72">
        <f t="shared" si="2"/>
        <v>126098.99800122801</v>
      </c>
    </row>
    <row r="176" spans="1:3" ht="15" thickBot="1">
      <c r="A176" s="5" t="s">
        <v>292</v>
      </c>
      <c r="B176">
        <v>0.27303486746704642</v>
      </c>
      <c r="C176" s="72">
        <f t="shared" si="2"/>
        <v>184298.5355402563</v>
      </c>
    </row>
    <row r="177" spans="1:3" ht="15" thickBot="1">
      <c r="A177" s="5" t="s">
        <v>293</v>
      </c>
      <c r="B177">
        <v>0.34619253530510669</v>
      </c>
      <c r="C177" s="72">
        <f t="shared" si="2"/>
        <v>233679.96133094703</v>
      </c>
    </row>
    <row r="178" spans="1:3" ht="15" thickBot="1">
      <c r="A178" s="5" t="s">
        <v>294</v>
      </c>
      <c r="B178">
        <v>0.10843011483141077</v>
      </c>
      <c r="C178" s="72">
        <f t="shared" si="2"/>
        <v>73190.327511202267</v>
      </c>
    </row>
    <row r="179" spans="1:3" ht="15" thickBot="1">
      <c r="A179" s="5" t="s">
        <v>295</v>
      </c>
      <c r="B179">
        <v>0.43372045932564307</v>
      </c>
      <c r="C179" s="72">
        <f t="shared" si="2"/>
        <v>292761.31004480907</v>
      </c>
    </row>
    <row r="180" spans="1:3" ht="15" thickBot="1">
      <c r="A180" s="5" t="s">
        <v>296</v>
      </c>
      <c r="B180">
        <v>0.37623943459573855</v>
      </c>
      <c r="C180" s="72">
        <f t="shared" si="2"/>
        <v>253961.61835212354</v>
      </c>
    </row>
    <row r="181" spans="1:3" ht="15" thickBot="1">
      <c r="A181" s="5" t="s">
        <v>297</v>
      </c>
      <c r="B181">
        <v>0.19987719962898612</v>
      </c>
      <c r="C181" s="72">
        <f t="shared" si="2"/>
        <v>134917.10974956563</v>
      </c>
    </row>
    <row r="182" spans="1:3" ht="15" thickBot="1">
      <c r="A182" s="5" t="s">
        <v>298</v>
      </c>
      <c r="B182">
        <v>0.50426535331234401</v>
      </c>
      <c r="C182" s="72">
        <f t="shared" si="2"/>
        <v>340379.11348583223</v>
      </c>
    </row>
    <row r="183" spans="1:3" ht="15" thickBot="1">
      <c r="A183" s="5" t="s">
        <v>299</v>
      </c>
      <c r="B183">
        <v>0.24298796817641449</v>
      </c>
      <c r="C183" s="72">
        <f t="shared" si="2"/>
        <v>164016.87851907976</v>
      </c>
    </row>
    <row r="184" spans="1:3" ht="15" thickBot="1">
      <c r="A184" s="5" t="s">
        <v>300</v>
      </c>
      <c r="B184">
        <v>0.39191607770389436</v>
      </c>
      <c r="C184" s="72">
        <f t="shared" si="2"/>
        <v>264543.3524501287</v>
      </c>
    </row>
    <row r="185" spans="1:3" ht="15" thickBot="1">
      <c r="A185" s="5" t="s">
        <v>301</v>
      </c>
      <c r="B185">
        <v>6.5319346283982394E-2</v>
      </c>
      <c r="C185" s="72">
        <f t="shared" si="2"/>
        <v>44090.558741688117</v>
      </c>
    </row>
    <row r="186" spans="1:3" ht="15" thickBot="1">
      <c r="A186" s="5" t="s">
        <v>302</v>
      </c>
      <c r="B186">
        <v>0.34357976145374736</v>
      </c>
      <c r="C186" s="72">
        <f t="shared" si="2"/>
        <v>231916.33898127946</v>
      </c>
    </row>
    <row r="187" spans="1:3" ht="15" thickBot="1">
      <c r="A187" s="5" t="s">
        <v>303</v>
      </c>
      <c r="B187">
        <v>0.76423635152259395</v>
      </c>
      <c r="C187" s="72">
        <f t="shared" si="2"/>
        <v>515859.5372777509</v>
      </c>
    </row>
    <row r="188" spans="1:3" ht="15" thickBot="1">
      <c r="A188" s="5" t="s">
        <v>304</v>
      </c>
      <c r="B188">
        <v>0.27695402824408533</v>
      </c>
      <c r="C188" s="72">
        <f t="shared" si="2"/>
        <v>186943.96906475761</v>
      </c>
    </row>
    <row r="189" spans="1:3" ht="15" thickBot="1">
      <c r="A189" s="5" t="s">
        <v>305</v>
      </c>
      <c r="B189">
        <v>0.26911570669000745</v>
      </c>
      <c r="C189" s="72">
        <f t="shared" si="2"/>
        <v>181653.10201575502</v>
      </c>
    </row>
    <row r="190" spans="1:3" ht="15" thickBot="1">
      <c r="A190" s="5" t="s">
        <v>306</v>
      </c>
      <c r="B190">
        <v>0.33443505297398984</v>
      </c>
      <c r="C190" s="72">
        <f t="shared" si="2"/>
        <v>225743.66075744317</v>
      </c>
    </row>
    <row r="191" spans="1:3" ht="15" thickBot="1">
      <c r="A191" s="5" t="s">
        <v>307</v>
      </c>
      <c r="B191">
        <v>8.7527924020536399E-2</v>
      </c>
      <c r="C191" s="72">
        <f t="shared" si="2"/>
        <v>59081.348713862069</v>
      </c>
    </row>
    <row r="192" spans="1:3" ht="15" thickBot="1">
      <c r="A192" s="5" t="s">
        <v>308</v>
      </c>
      <c r="B192">
        <v>5.0949090101506264E-2</v>
      </c>
      <c r="C192" s="72">
        <f t="shared" si="2"/>
        <v>34390.635818516726</v>
      </c>
    </row>
    <row r="193" spans="1:3" ht="15" thickBot="1">
      <c r="A193" s="5" t="s">
        <v>309</v>
      </c>
      <c r="B193">
        <v>0.1476217226018002</v>
      </c>
      <c r="C193" s="72">
        <f t="shared" si="2"/>
        <v>99644.662756215126</v>
      </c>
    </row>
    <row r="194" spans="1:3" ht="15" thickBot="1">
      <c r="A194" s="5" t="s">
        <v>310</v>
      </c>
      <c r="B194">
        <v>0.12671953179092585</v>
      </c>
      <c r="C194" s="72">
        <f t="shared" si="2"/>
        <v>85535.683958874943</v>
      </c>
    </row>
    <row r="195" spans="1:3" ht="15" thickBot="1">
      <c r="A195" s="5" t="s">
        <v>311</v>
      </c>
      <c r="B195">
        <v>0.20902190810874366</v>
      </c>
      <c r="C195" s="72">
        <f t="shared" si="2"/>
        <v>141089.78797340198</v>
      </c>
    </row>
    <row r="196" spans="1:3" ht="15" thickBot="1">
      <c r="A196" s="5" t="s">
        <v>312</v>
      </c>
      <c r="B196">
        <v>0.15546004415587808</v>
      </c>
      <c r="C196" s="72">
        <f t="shared" si="2"/>
        <v>104935.52980521769</v>
      </c>
    </row>
    <row r="197" spans="1:3" ht="15" thickBot="1">
      <c r="A197" s="5" t="s">
        <v>313</v>
      </c>
      <c r="B197">
        <v>0.22077939043986047</v>
      </c>
      <c r="C197" s="72">
        <f t="shared" ref="C197:C260" si="3">(B197*$C$1)/100</f>
        <v>149026.08854690581</v>
      </c>
    </row>
    <row r="198" spans="1:3" ht="15" thickBot="1">
      <c r="A198" s="5" t="s">
        <v>314</v>
      </c>
      <c r="B198">
        <v>0.58918050348152118</v>
      </c>
      <c r="C198" s="72">
        <f t="shared" si="3"/>
        <v>397696.83985002682</v>
      </c>
    </row>
    <row r="199" spans="1:3" ht="15" thickBot="1">
      <c r="A199" s="5" t="s">
        <v>315</v>
      </c>
      <c r="B199">
        <v>0.39191607770389436</v>
      </c>
      <c r="C199" s="72">
        <f t="shared" si="3"/>
        <v>264543.3524501287</v>
      </c>
    </row>
    <row r="200" spans="1:3" ht="15" thickBot="1">
      <c r="A200" s="5" t="s">
        <v>316</v>
      </c>
      <c r="B200">
        <v>0.66625733209662041</v>
      </c>
      <c r="C200" s="72">
        <f t="shared" si="3"/>
        <v>449723.69916521874</v>
      </c>
    </row>
    <row r="201" spans="1:3" ht="15" thickBot="1">
      <c r="A201" s="5" t="s">
        <v>317</v>
      </c>
      <c r="B201">
        <v>0.11234927560844972</v>
      </c>
      <c r="C201" s="72">
        <f t="shared" si="3"/>
        <v>75835.761035703559</v>
      </c>
    </row>
    <row r="202" spans="1:3" ht="15" thickBot="1">
      <c r="A202" s="5" t="s">
        <v>318</v>
      </c>
      <c r="B202">
        <v>0.33312866604831021</v>
      </c>
      <c r="C202" s="72">
        <f t="shared" si="3"/>
        <v>224861.84958260937</v>
      </c>
    </row>
    <row r="203" spans="1:3" ht="15" thickBot="1">
      <c r="A203" s="5" t="s">
        <v>319</v>
      </c>
      <c r="B203">
        <v>0.32137118371719336</v>
      </c>
      <c r="C203" s="72">
        <f t="shared" si="3"/>
        <v>216925.54900910554</v>
      </c>
    </row>
    <row r="204" spans="1:3" ht="15" thickBot="1">
      <c r="A204" s="5" t="s">
        <v>320</v>
      </c>
      <c r="B204">
        <v>0.21686022966282154</v>
      </c>
      <c r="C204" s="72">
        <f t="shared" si="3"/>
        <v>146380.65502240453</v>
      </c>
    </row>
    <row r="205" spans="1:3" ht="15" thickBot="1">
      <c r="A205" s="5" t="s">
        <v>321</v>
      </c>
      <c r="B205">
        <v>0.12541314486524618</v>
      </c>
      <c r="C205" s="72">
        <f t="shared" si="3"/>
        <v>84653.872784041159</v>
      </c>
    </row>
    <row r="206" spans="1:3" ht="15" thickBot="1">
      <c r="A206" s="5" t="s">
        <v>322</v>
      </c>
      <c r="B206">
        <v>0.18550694344651</v>
      </c>
      <c r="C206" s="72">
        <f t="shared" si="3"/>
        <v>125217.18682639426</v>
      </c>
    </row>
    <row r="207" spans="1:3" ht="15" thickBot="1">
      <c r="A207" s="5" t="s">
        <v>323</v>
      </c>
      <c r="B207">
        <v>7.5770441689419571E-2</v>
      </c>
      <c r="C207" s="72">
        <f t="shared" si="3"/>
        <v>51145.048140358209</v>
      </c>
    </row>
    <row r="208" spans="1:3" ht="15" thickBot="1">
      <c r="A208" s="5" t="s">
        <v>324</v>
      </c>
      <c r="B208">
        <v>0.15415365723019844</v>
      </c>
      <c r="C208" s="72">
        <f t="shared" si="3"/>
        <v>104053.71863038394</v>
      </c>
    </row>
    <row r="209" spans="1:3" ht="15" thickBot="1">
      <c r="A209" s="5" t="s">
        <v>325</v>
      </c>
      <c r="B209">
        <v>0.19857081270330648</v>
      </c>
      <c r="C209" s="72">
        <f t="shared" si="3"/>
        <v>134035.29857473186</v>
      </c>
    </row>
    <row r="210" spans="1:3" ht="15" thickBot="1">
      <c r="A210" s="5" t="s">
        <v>326</v>
      </c>
      <c r="B210">
        <v>0.59309966425856009</v>
      </c>
      <c r="C210" s="72">
        <f t="shared" si="3"/>
        <v>400342.27337452804</v>
      </c>
    </row>
    <row r="211" spans="1:3" ht="15" thickBot="1">
      <c r="A211" s="5" t="s">
        <v>327</v>
      </c>
      <c r="B211">
        <v>0.13455785334500373</v>
      </c>
      <c r="C211" s="72">
        <f t="shared" si="3"/>
        <v>90826.551007877511</v>
      </c>
    </row>
    <row r="212" spans="1:3" ht="15" thickBot="1">
      <c r="A212" s="5" t="s">
        <v>328</v>
      </c>
      <c r="B212">
        <v>0.22992409891961801</v>
      </c>
      <c r="C212" s="72">
        <f t="shared" si="3"/>
        <v>155198.76677074216</v>
      </c>
    </row>
    <row r="213" spans="1:3" ht="15" thickBot="1">
      <c r="A213" s="5" t="s">
        <v>108</v>
      </c>
      <c r="B213">
        <v>0.13847701412204266</v>
      </c>
      <c r="C213" s="72">
        <f t="shared" si="3"/>
        <v>93471.984532378803</v>
      </c>
    </row>
    <row r="214" spans="1:3" ht="15" thickBot="1">
      <c r="A214" s="5" t="s">
        <v>111</v>
      </c>
      <c r="B214">
        <v>0.15154088337883914</v>
      </c>
      <c r="C214" s="72">
        <f t="shared" si="3"/>
        <v>102290.09628071642</v>
      </c>
    </row>
    <row r="215" spans="1:3" ht="15" thickBot="1">
      <c r="A215" s="5" t="s">
        <v>329</v>
      </c>
      <c r="B215">
        <v>0.29654983212928004</v>
      </c>
      <c r="C215" s="72">
        <f t="shared" si="3"/>
        <v>200171.13668726402</v>
      </c>
    </row>
    <row r="216" spans="1:3" ht="15" thickBot="1">
      <c r="A216" s="5" t="s">
        <v>330</v>
      </c>
      <c r="B216">
        <v>0.29785621905495968</v>
      </c>
      <c r="C216" s="72">
        <f t="shared" si="3"/>
        <v>201052.94786209776</v>
      </c>
    </row>
    <row r="217" spans="1:3" ht="15" thickBot="1">
      <c r="A217" s="5" t="s">
        <v>331</v>
      </c>
      <c r="B217">
        <v>0.34096698760238808</v>
      </c>
      <c r="C217" s="72">
        <f t="shared" si="3"/>
        <v>230152.71663161195</v>
      </c>
    </row>
    <row r="218" spans="1:3" ht="15" thickBot="1">
      <c r="A218" s="5" t="s">
        <v>332</v>
      </c>
      <c r="B218">
        <v>5.4868250878545209E-2</v>
      </c>
      <c r="C218" s="72">
        <f t="shared" si="3"/>
        <v>37036.069343018018</v>
      </c>
    </row>
    <row r="219" spans="1:3" ht="15" thickBot="1">
      <c r="A219" s="5" t="s">
        <v>333</v>
      </c>
      <c r="B219">
        <v>9.797901942597359E-2</v>
      </c>
      <c r="C219" s="72">
        <f t="shared" si="3"/>
        <v>66135.838112532176</v>
      </c>
    </row>
    <row r="220" spans="1:3" ht="15" thickBot="1">
      <c r="A220" s="5" t="s">
        <v>334</v>
      </c>
      <c r="B220">
        <v>0.34096698760238808</v>
      </c>
      <c r="C220" s="72">
        <f t="shared" si="3"/>
        <v>230152.71663161195</v>
      </c>
    </row>
    <row r="221" spans="1:3" ht="15" thickBot="1">
      <c r="A221" s="5" t="s">
        <v>335</v>
      </c>
      <c r="B221">
        <v>0.55390805648817065</v>
      </c>
      <c r="C221" s="72">
        <f t="shared" si="3"/>
        <v>373887.93812951521</v>
      </c>
    </row>
    <row r="222" spans="1:3" ht="15" thickBot="1">
      <c r="A222" s="5" t="s">
        <v>336</v>
      </c>
      <c r="B222">
        <v>0.42065659006884659</v>
      </c>
      <c r="C222" s="72">
        <f t="shared" si="3"/>
        <v>283943.19829647144</v>
      </c>
    </row>
    <row r="223" spans="1:3" ht="15" thickBot="1">
      <c r="A223" s="5" t="s">
        <v>337</v>
      </c>
      <c r="B223">
        <v>3.1353286216311546E-2</v>
      </c>
      <c r="C223" s="72">
        <f t="shared" si="3"/>
        <v>21163.46819601029</v>
      </c>
    </row>
    <row r="224" spans="1:3" ht="15" thickBot="1">
      <c r="A224" s="5" t="s">
        <v>338</v>
      </c>
      <c r="B224">
        <v>5.617463780422486E-2</v>
      </c>
      <c r="C224" s="72">
        <f t="shared" si="3"/>
        <v>37917.88051785178</v>
      </c>
    </row>
    <row r="225" spans="1:3" ht="15" thickBot="1">
      <c r="A225" s="5" t="s">
        <v>339</v>
      </c>
      <c r="B225">
        <v>0.28348596287248357</v>
      </c>
      <c r="C225" s="72">
        <f t="shared" si="3"/>
        <v>191353.02493892639</v>
      </c>
    </row>
    <row r="226" spans="1:3" ht="15" thickBot="1">
      <c r="A226" s="5" t="s">
        <v>340</v>
      </c>
      <c r="B226">
        <v>0.17113668726403386</v>
      </c>
      <c r="C226" s="72">
        <f t="shared" si="3"/>
        <v>115517.26390322285</v>
      </c>
    </row>
    <row r="227" spans="1:3" ht="15" thickBot="1">
      <c r="A227" s="5" t="s">
        <v>341</v>
      </c>
      <c r="B227">
        <v>0.3553372437848642</v>
      </c>
      <c r="C227" s="72">
        <f t="shared" si="3"/>
        <v>239852.63955478332</v>
      </c>
    </row>
    <row r="228" spans="1:3" ht="15" thickBot="1">
      <c r="A228" s="5" t="s">
        <v>342</v>
      </c>
      <c r="B228">
        <v>0.21424745581146223</v>
      </c>
      <c r="C228" s="72">
        <f t="shared" si="3"/>
        <v>144617.03267273703</v>
      </c>
    </row>
    <row r="229" spans="1:3" ht="15" thickBot="1">
      <c r="A229" s="5" t="s">
        <v>343</v>
      </c>
      <c r="B229">
        <v>0.13978340104772233</v>
      </c>
      <c r="C229" s="72">
        <f t="shared" si="3"/>
        <v>94353.795707212572</v>
      </c>
    </row>
    <row r="230" spans="1:3" ht="15" thickBot="1">
      <c r="A230" s="5" t="s">
        <v>344</v>
      </c>
      <c r="B230">
        <v>0.38407775614981648</v>
      </c>
      <c r="C230" s="72">
        <f t="shared" si="3"/>
        <v>259252.48540112612</v>
      </c>
    </row>
    <row r="231" spans="1:3" ht="15" thickBot="1">
      <c r="A231" s="5" t="s">
        <v>345</v>
      </c>
      <c r="B231">
        <v>0.15807281800723738</v>
      </c>
      <c r="C231" s="72">
        <f t="shared" si="3"/>
        <v>106699.15215488523</v>
      </c>
    </row>
    <row r="232" spans="1:3" ht="15" thickBot="1">
      <c r="A232" s="5" t="s">
        <v>115</v>
      </c>
      <c r="B232">
        <v>0.26650293283864818</v>
      </c>
      <c r="C232" s="72">
        <f t="shared" si="3"/>
        <v>179889.47966608751</v>
      </c>
    </row>
    <row r="233" spans="1:3" ht="15" thickBot="1">
      <c r="A233" s="5" t="s">
        <v>346</v>
      </c>
      <c r="B233">
        <v>0.22861771199393838</v>
      </c>
      <c r="C233" s="72">
        <f t="shared" si="3"/>
        <v>154316.9555959084</v>
      </c>
    </row>
    <row r="234" spans="1:3" ht="15" thickBot="1">
      <c r="A234" s="5" t="s">
        <v>347</v>
      </c>
      <c r="B234">
        <v>0.11104288868277007</v>
      </c>
      <c r="C234" s="72">
        <f t="shared" si="3"/>
        <v>74953.94986086979</v>
      </c>
    </row>
    <row r="235" spans="1:3" ht="15" thickBot="1">
      <c r="A235" s="5" t="s">
        <v>348</v>
      </c>
      <c r="B235">
        <v>2.482135158791331E-2</v>
      </c>
      <c r="C235" s="72">
        <f t="shared" si="3"/>
        <v>16754.412321841482</v>
      </c>
    </row>
    <row r="236" spans="1:3" ht="15" thickBot="1">
      <c r="A236" s="5" t="s">
        <v>349</v>
      </c>
      <c r="B236">
        <v>0.11104288868277007</v>
      </c>
      <c r="C236" s="72">
        <f t="shared" si="3"/>
        <v>74953.94986086979</v>
      </c>
    </row>
    <row r="237" spans="1:3" ht="15" thickBot="1">
      <c r="A237" s="5" t="s">
        <v>350</v>
      </c>
      <c r="B237">
        <v>0.34749892223078632</v>
      </c>
      <c r="C237" s="72">
        <f t="shared" si="3"/>
        <v>234561.77250578077</v>
      </c>
    </row>
    <row r="238" spans="1:3" ht="15" thickBot="1">
      <c r="A238" s="5" t="s">
        <v>351</v>
      </c>
      <c r="B238">
        <v>0.11888121023684796</v>
      </c>
      <c r="C238" s="72">
        <f t="shared" si="3"/>
        <v>80244.816909872374</v>
      </c>
    </row>
    <row r="239" spans="1:3" ht="15" thickBot="1">
      <c r="A239" s="5" t="s">
        <v>352</v>
      </c>
      <c r="B239">
        <v>0.24429435510209416</v>
      </c>
      <c r="C239" s="72">
        <f t="shared" si="3"/>
        <v>164898.68969391356</v>
      </c>
    </row>
    <row r="240" spans="1:3" ht="15" thickBot="1">
      <c r="A240" s="5" t="s">
        <v>353</v>
      </c>
      <c r="B240">
        <v>0.27303486746704642</v>
      </c>
      <c r="C240" s="72">
        <f t="shared" si="3"/>
        <v>184298.5355402563</v>
      </c>
    </row>
    <row r="241" spans="1:3" ht="15" thickBot="1">
      <c r="A241" s="5" t="s">
        <v>354</v>
      </c>
      <c r="B241">
        <v>0.15284727030451881</v>
      </c>
      <c r="C241" s="72">
        <f t="shared" si="3"/>
        <v>103171.90745555019</v>
      </c>
    </row>
    <row r="242" spans="1:3" ht="15" thickBot="1">
      <c r="A242" s="5" t="s">
        <v>355</v>
      </c>
      <c r="B242">
        <v>0.26650293283864818</v>
      </c>
      <c r="C242" s="72">
        <f t="shared" si="3"/>
        <v>179889.47966608751</v>
      </c>
    </row>
    <row r="243" spans="1:3" ht="15" thickBot="1">
      <c r="A243" s="5" t="s">
        <v>356</v>
      </c>
      <c r="B243">
        <v>0.38538414307549612</v>
      </c>
      <c r="C243" s="72">
        <f t="shared" si="3"/>
        <v>260134.29657595989</v>
      </c>
    </row>
    <row r="244" spans="1:3" ht="15" thickBot="1">
      <c r="A244" s="5" t="s">
        <v>357</v>
      </c>
      <c r="B244">
        <v>0.1750558480410728</v>
      </c>
      <c r="C244" s="72">
        <f t="shared" si="3"/>
        <v>118162.69742772414</v>
      </c>
    </row>
    <row r="245" spans="1:3" ht="15" thickBot="1">
      <c r="A245" s="5" t="s">
        <v>358</v>
      </c>
      <c r="B245">
        <v>0.54345696108273345</v>
      </c>
      <c r="C245" s="72">
        <f t="shared" si="3"/>
        <v>366833.44873084506</v>
      </c>
    </row>
    <row r="246" spans="1:3" ht="15" thickBot="1">
      <c r="A246" s="5" t="s">
        <v>359</v>
      </c>
      <c r="B246">
        <v>1.7035285510862608</v>
      </c>
      <c r="C246" s="72">
        <f t="shared" si="3"/>
        <v>1149881.7719832261</v>
      </c>
    </row>
    <row r="247" spans="1:3" ht="15" thickBot="1">
      <c r="A247" s="5" t="s">
        <v>360</v>
      </c>
      <c r="B247">
        <v>6.5319346283982394E-3</v>
      </c>
      <c r="C247" s="72">
        <f t="shared" si="3"/>
        <v>4409.0558741688119</v>
      </c>
    </row>
    <row r="248" spans="1:3" ht="15" thickBot="1">
      <c r="A248" s="5" t="s">
        <v>361</v>
      </c>
      <c r="B248">
        <v>0.2155538427371419</v>
      </c>
      <c r="C248" s="72">
        <f t="shared" si="3"/>
        <v>145498.84384757077</v>
      </c>
    </row>
    <row r="249" spans="1:3" ht="15" thickBot="1">
      <c r="A249" s="5" t="s">
        <v>362</v>
      </c>
      <c r="B249">
        <v>0.37493304767005892</v>
      </c>
      <c r="C249" s="72">
        <f t="shared" si="3"/>
        <v>253079.80717728977</v>
      </c>
    </row>
    <row r="250" spans="1:3" ht="15" thickBot="1">
      <c r="A250" s="5" t="s">
        <v>363</v>
      </c>
      <c r="B250">
        <v>8.883431094621605E-2</v>
      </c>
      <c r="C250" s="72">
        <f t="shared" si="3"/>
        <v>59963.159888695831</v>
      </c>
    </row>
    <row r="251" spans="1:3" ht="15" thickBot="1">
      <c r="A251" s="5" t="s">
        <v>364</v>
      </c>
      <c r="B251">
        <v>0.30438815368335792</v>
      </c>
      <c r="C251" s="72">
        <f t="shared" si="3"/>
        <v>205462.0037362666</v>
      </c>
    </row>
    <row r="252" spans="1:3" ht="15" thickBot="1">
      <c r="A252" s="5" t="s">
        <v>365</v>
      </c>
      <c r="B252">
        <v>1.175748233111683E-2</v>
      </c>
      <c r="C252" s="72">
        <f t="shared" si="3"/>
        <v>7936.3005735038605</v>
      </c>
    </row>
    <row r="253" spans="1:3" ht="15" thickBot="1">
      <c r="A253" s="5" t="s">
        <v>366</v>
      </c>
      <c r="B253">
        <v>0.3501116960821456</v>
      </c>
      <c r="C253" s="72">
        <f t="shared" si="3"/>
        <v>236325.39485544828</v>
      </c>
    </row>
    <row r="254" spans="1:3" ht="15" thickBot="1">
      <c r="A254" s="5" t="s">
        <v>367</v>
      </c>
      <c r="B254">
        <v>0.10843011483141077</v>
      </c>
      <c r="C254" s="72">
        <f t="shared" si="3"/>
        <v>73190.327511202267</v>
      </c>
    </row>
    <row r="255" spans="1:3" ht="15" thickBot="1">
      <c r="A255" s="5" t="s">
        <v>368</v>
      </c>
      <c r="B255">
        <v>0.22339216429121977</v>
      </c>
      <c r="C255" s="72">
        <f t="shared" si="3"/>
        <v>150789.71089657335</v>
      </c>
    </row>
    <row r="256" spans="1:3" ht="15" thickBot="1">
      <c r="A256" s="5" t="s">
        <v>369</v>
      </c>
      <c r="B256">
        <v>0.87136007942832505</v>
      </c>
      <c r="C256" s="72">
        <f t="shared" si="3"/>
        <v>588168.05361411942</v>
      </c>
    </row>
    <row r="257" spans="1:3" ht="15" thickBot="1">
      <c r="A257" s="5" t="s">
        <v>370</v>
      </c>
      <c r="B257">
        <v>0.1423961748990816</v>
      </c>
      <c r="C257" s="72">
        <f t="shared" si="3"/>
        <v>96117.41805688008</v>
      </c>
    </row>
    <row r="258" spans="1:3" ht="15" thickBot="1">
      <c r="A258" s="5" t="s">
        <v>371</v>
      </c>
      <c r="B258">
        <v>0.27956680209544466</v>
      </c>
      <c r="C258" s="72">
        <f t="shared" si="3"/>
        <v>188707.59141442514</v>
      </c>
    </row>
    <row r="259" spans="1:3" ht="15" thickBot="1">
      <c r="A259" s="5" t="s">
        <v>372</v>
      </c>
      <c r="B259">
        <v>0.46507374554195463</v>
      </c>
      <c r="C259" s="72">
        <f t="shared" si="3"/>
        <v>313924.7782408194</v>
      </c>
    </row>
    <row r="260" spans="1:3" ht="15" thickBot="1">
      <c r="A260" s="5" t="s">
        <v>373</v>
      </c>
      <c r="B260">
        <v>0.2181666165885012</v>
      </c>
      <c r="C260" s="72">
        <f t="shared" si="3"/>
        <v>147262.4661972383</v>
      </c>
    </row>
    <row r="261" spans="1:3" ht="15" thickBot="1">
      <c r="A261" s="5" t="s">
        <v>374</v>
      </c>
      <c r="B261">
        <v>0.13455785334500373</v>
      </c>
      <c r="C261" s="72">
        <f t="shared" ref="C261:C324" si="4">(B261*$C$1)/100</f>
        <v>90826.551007877511</v>
      </c>
    </row>
    <row r="262" spans="1:3" ht="15" thickBot="1">
      <c r="A262" s="5" t="s">
        <v>375</v>
      </c>
      <c r="B262">
        <v>8.4915150169177112E-2</v>
      </c>
      <c r="C262" s="72">
        <f t="shared" si="4"/>
        <v>57317.726364194546</v>
      </c>
    </row>
    <row r="263" spans="1:3" ht="15" thickBot="1">
      <c r="A263" s="5" t="s">
        <v>376</v>
      </c>
      <c r="B263">
        <v>0.44678432858243955</v>
      </c>
      <c r="C263" s="72">
        <f t="shared" si="4"/>
        <v>301579.4217931467</v>
      </c>
    </row>
    <row r="264" spans="1:3" ht="15" thickBot="1">
      <c r="A264" s="5" t="s">
        <v>377</v>
      </c>
      <c r="B264">
        <v>0.10320456712869218</v>
      </c>
      <c r="C264" s="72">
        <f t="shared" si="4"/>
        <v>69663.082811867222</v>
      </c>
    </row>
    <row r="265" spans="1:3" ht="15" thickBot="1">
      <c r="A265" s="5" t="s">
        <v>117</v>
      </c>
      <c r="B265">
        <v>0.18158778266947104</v>
      </c>
      <c r="C265" s="72">
        <f t="shared" si="4"/>
        <v>122571.75330189295</v>
      </c>
    </row>
    <row r="266" spans="1:3" ht="15" thickBot="1">
      <c r="A266" s="5" t="s">
        <v>378</v>
      </c>
      <c r="B266">
        <v>0.20379636040602506</v>
      </c>
      <c r="C266" s="72">
        <f t="shared" si="4"/>
        <v>137562.54327406691</v>
      </c>
    </row>
    <row r="267" spans="1:3" ht="15" thickBot="1">
      <c r="A267" s="5" t="s">
        <v>379</v>
      </c>
      <c r="B267">
        <v>0.44286516780540064</v>
      </c>
      <c r="C267" s="72">
        <f t="shared" si="4"/>
        <v>298933.98826864542</v>
      </c>
    </row>
    <row r="268" spans="1:3" ht="15" thickBot="1">
      <c r="A268" s="5" t="s">
        <v>119</v>
      </c>
      <c r="B268">
        <v>0.31875840986583409</v>
      </c>
      <c r="C268" s="72">
        <f t="shared" si="4"/>
        <v>215161.926659438</v>
      </c>
    </row>
    <row r="269" spans="1:3" ht="15" thickBot="1">
      <c r="A269" s="5" t="s">
        <v>380</v>
      </c>
      <c r="B269">
        <v>0.28348596287248357</v>
      </c>
      <c r="C269" s="72">
        <f t="shared" si="4"/>
        <v>191353.02493892639</v>
      </c>
    </row>
    <row r="270" spans="1:3" ht="15" thickBot="1">
      <c r="A270" s="5" t="s">
        <v>381</v>
      </c>
      <c r="B270">
        <v>0.96411355115158015</v>
      </c>
      <c r="C270" s="72">
        <f t="shared" si="4"/>
        <v>650776.64702731662</v>
      </c>
    </row>
    <row r="271" spans="1:3" ht="15" thickBot="1">
      <c r="A271" s="5" t="s">
        <v>382</v>
      </c>
      <c r="B271">
        <v>0.60093798581263802</v>
      </c>
      <c r="C271" s="72">
        <f t="shared" si="4"/>
        <v>405633.14042353065</v>
      </c>
    </row>
    <row r="272" spans="1:3" ht="15" thickBot="1">
      <c r="A272" s="5" t="s">
        <v>383</v>
      </c>
      <c r="B272">
        <v>4.5723542398787675E-2</v>
      </c>
      <c r="C272" s="72">
        <f t="shared" si="4"/>
        <v>30863.391119181681</v>
      </c>
    </row>
    <row r="273" spans="1:3" ht="15" thickBot="1">
      <c r="A273" s="5" t="s">
        <v>384</v>
      </c>
      <c r="B273">
        <v>0.15676643108155774</v>
      </c>
      <c r="C273" s="72">
        <f t="shared" si="4"/>
        <v>105817.34098005148</v>
      </c>
    </row>
    <row r="274" spans="1:3" ht="15" thickBot="1">
      <c r="A274" s="5" t="s">
        <v>385</v>
      </c>
      <c r="B274">
        <v>0.15937920493291705</v>
      </c>
      <c r="C274" s="72">
        <f t="shared" si="4"/>
        <v>107580.963329719</v>
      </c>
    </row>
    <row r="275" spans="1:3" ht="15" thickBot="1">
      <c r="A275" s="5" t="s">
        <v>386</v>
      </c>
      <c r="B275">
        <v>0.25997099821024994</v>
      </c>
      <c r="C275" s="72">
        <f t="shared" si="4"/>
        <v>175480.42379191873</v>
      </c>
    </row>
    <row r="276" spans="1:3" ht="15" thickBot="1">
      <c r="A276" s="5" t="s">
        <v>387</v>
      </c>
      <c r="B276">
        <v>0.22077939043986047</v>
      </c>
      <c r="C276" s="72">
        <f t="shared" si="4"/>
        <v>149026.08854690581</v>
      </c>
    </row>
    <row r="277" spans="1:3" ht="15" thickBot="1">
      <c r="A277" s="5" t="s">
        <v>388</v>
      </c>
      <c r="B277">
        <v>1.0359648320639607</v>
      </c>
      <c r="C277" s="72">
        <f t="shared" si="4"/>
        <v>699276.26164317352</v>
      </c>
    </row>
    <row r="278" spans="1:3" ht="15" thickBot="1">
      <c r="A278" s="5" t="s">
        <v>389</v>
      </c>
      <c r="B278">
        <v>0.16068559185859668</v>
      </c>
      <c r="C278" s="72">
        <f t="shared" si="4"/>
        <v>108462.77450455277</v>
      </c>
    </row>
    <row r="279" spans="1:3" ht="15" thickBot="1">
      <c r="A279" s="5" t="s">
        <v>390</v>
      </c>
      <c r="B279">
        <v>0.31222647523743585</v>
      </c>
      <c r="C279" s="72">
        <f t="shared" si="4"/>
        <v>210752.87078526922</v>
      </c>
    </row>
    <row r="280" spans="1:3" ht="15" thickBot="1">
      <c r="A280" s="5" t="s">
        <v>391</v>
      </c>
      <c r="B280">
        <v>0.32398395756855264</v>
      </c>
      <c r="C280" s="72">
        <f t="shared" si="4"/>
        <v>218689.17135877305</v>
      </c>
    </row>
    <row r="281" spans="1:3" ht="15" thickBot="1">
      <c r="A281" s="5" t="s">
        <v>392</v>
      </c>
      <c r="B281">
        <v>0.44025239395404131</v>
      </c>
      <c r="C281" s="72">
        <f t="shared" si="4"/>
        <v>297170.36591897788</v>
      </c>
    </row>
    <row r="282" spans="1:3" ht="15" thickBot="1">
      <c r="A282" s="5" t="s">
        <v>393</v>
      </c>
      <c r="B282">
        <v>7.446405476373992E-2</v>
      </c>
      <c r="C282" s="72">
        <f t="shared" si="4"/>
        <v>50263.23696552444</v>
      </c>
    </row>
    <row r="283" spans="1:3" ht="15" thickBot="1">
      <c r="A283" s="5" t="s">
        <v>394</v>
      </c>
      <c r="B283">
        <v>0.10059179327733288</v>
      </c>
      <c r="C283" s="72">
        <f t="shared" si="4"/>
        <v>67899.460462199699</v>
      </c>
    </row>
    <row r="284" spans="1:3" ht="15" thickBot="1">
      <c r="A284" s="5" t="s">
        <v>395</v>
      </c>
      <c r="B284">
        <v>0.11888121023684796</v>
      </c>
      <c r="C284" s="72">
        <f t="shared" si="4"/>
        <v>80244.816909872374</v>
      </c>
    </row>
    <row r="285" spans="1:3" ht="15" thickBot="1">
      <c r="A285" s="5" t="s">
        <v>396</v>
      </c>
      <c r="B285">
        <v>0.76423635152259395</v>
      </c>
      <c r="C285" s="72">
        <f t="shared" si="4"/>
        <v>515859.5372777509</v>
      </c>
    </row>
    <row r="286" spans="1:3" ht="15" thickBot="1">
      <c r="A286" s="5" t="s">
        <v>121</v>
      </c>
      <c r="B286">
        <v>0.25474545050753133</v>
      </c>
      <c r="C286" s="72">
        <f t="shared" si="4"/>
        <v>171953.17909258365</v>
      </c>
    </row>
    <row r="287" spans="1:3" ht="15" thickBot="1">
      <c r="A287" s="5" t="s">
        <v>397</v>
      </c>
      <c r="B287">
        <v>7.5770441689419571E-2</v>
      </c>
      <c r="C287" s="72">
        <f t="shared" si="4"/>
        <v>51145.048140358209</v>
      </c>
    </row>
    <row r="288" spans="1:3" ht="15" thickBot="1">
      <c r="A288" s="5" t="s">
        <v>398</v>
      </c>
      <c r="B288">
        <v>0.14108978797340196</v>
      </c>
      <c r="C288" s="72">
        <f t="shared" si="4"/>
        <v>95235.606882046326</v>
      </c>
    </row>
    <row r="289" spans="1:3" ht="15" thickBot="1">
      <c r="A289" s="5" t="s">
        <v>399</v>
      </c>
      <c r="B289">
        <v>0.19334526500058788</v>
      </c>
      <c r="C289" s="72">
        <f t="shared" si="4"/>
        <v>130508.05387539681</v>
      </c>
    </row>
    <row r="290" spans="1:3" ht="15" thickBot="1">
      <c r="A290" s="5" t="s">
        <v>400</v>
      </c>
      <c r="B290">
        <v>0.38538414307549612</v>
      </c>
      <c r="C290" s="72">
        <f t="shared" si="4"/>
        <v>260134.29657595989</v>
      </c>
    </row>
    <row r="291" spans="1:3" ht="15" thickBot="1">
      <c r="A291" s="5" t="s">
        <v>401</v>
      </c>
      <c r="B291">
        <v>0.24560074202777379</v>
      </c>
      <c r="C291" s="72">
        <f t="shared" si="4"/>
        <v>165780.5008687473</v>
      </c>
    </row>
    <row r="292" spans="1:3" ht="15" thickBot="1">
      <c r="A292" s="5" t="s">
        <v>402</v>
      </c>
      <c r="B292">
        <v>0.25213267665617201</v>
      </c>
      <c r="C292" s="72">
        <f t="shared" si="4"/>
        <v>170189.55674291612</v>
      </c>
    </row>
    <row r="293" spans="1:3" ht="15" thickBot="1">
      <c r="A293" s="5" t="s">
        <v>403</v>
      </c>
      <c r="B293">
        <v>0.24560074202777379</v>
      </c>
      <c r="C293" s="72">
        <f t="shared" si="4"/>
        <v>165780.5008687473</v>
      </c>
    </row>
    <row r="294" spans="1:3" ht="15" thickBot="1">
      <c r="A294" s="5" t="s">
        <v>404</v>
      </c>
      <c r="B294">
        <v>0.34096698760238808</v>
      </c>
      <c r="C294" s="72">
        <f t="shared" si="4"/>
        <v>230152.71663161195</v>
      </c>
    </row>
    <row r="295" spans="1:3" ht="15" thickBot="1">
      <c r="A295" s="5" t="s">
        <v>405</v>
      </c>
      <c r="B295">
        <v>0.7799129946307497</v>
      </c>
      <c r="C295" s="72">
        <f t="shared" si="4"/>
        <v>526441.27137575601</v>
      </c>
    </row>
    <row r="296" spans="1:3" ht="15" thickBot="1">
      <c r="A296" s="5" t="s">
        <v>406</v>
      </c>
      <c r="B296">
        <v>0.29393705827792077</v>
      </c>
      <c r="C296" s="72">
        <f t="shared" si="4"/>
        <v>198407.51433759651</v>
      </c>
    </row>
    <row r="297" spans="1:3" ht="15" thickBot="1">
      <c r="A297" s="5" t="s">
        <v>407</v>
      </c>
      <c r="B297">
        <v>0.30308176675767828</v>
      </c>
      <c r="C297" s="72">
        <f t="shared" si="4"/>
        <v>204580.19256143284</v>
      </c>
    </row>
    <row r="298" spans="1:3" ht="15" thickBot="1">
      <c r="A298" s="5" t="s">
        <v>408</v>
      </c>
      <c r="B298">
        <v>0.3174520229401544</v>
      </c>
      <c r="C298" s="72">
        <f t="shared" si="4"/>
        <v>214280.1154846042</v>
      </c>
    </row>
    <row r="299" spans="1:3" ht="15" thickBot="1">
      <c r="A299" s="5" t="s">
        <v>409</v>
      </c>
      <c r="B299">
        <v>5.2255477027185913E-3</v>
      </c>
      <c r="C299" s="72">
        <f t="shared" si="4"/>
        <v>3527.2446993350495</v>
      </c>
    </row>
    <row r="300" spans="1:3" ht="15" thickBot="1">
      <c r="A300" s="5" t="s">
        <v>410</v>
      </c>
      <c r="B300">
        <v>0.36317556533894207</v>
      </c>
      <c r="C300" s="72">
        <f t="shared" si="4"/>
        <v>245143.50660378591</v>
      </c>
    </row>
    <row r="301" spans="1:3" ht="15" thickBot="1">
      <c r="A301" s="5" t="s">
        <v>411</v>
      </c>
      <c r="B301">
        <v>0.1201875971625276</v>
      </c>
      <c r="C301" s="72">
        <f t="shared" si="4"/>
        <v>81126.628084706128</v>
      </c>
    </row>
    <row r="302" spans="1:3" ht="15" thickBot="1">
      <c r="A302" s="5" t="s">
        <v>412</v>
      </c>
      <c r="B302">
        <v>9.4059858648934638E-2</v>
      </c>
      <c r="C302" s="72">
        <f t="shared" si="4"/>
        <v>63490.404588030884</v>
      </c>
    </row>
    <row r="303" spans="1:3" ht="15" thickBot="1">
      <c r="A303" s="5" t="s">
        <v>1396</v>
      </c>
      <c r="B303">
        <v>0.18942610422354894</v>
      </c>
      <c r="C303" s="72">
        <f t="shared" si="4"/>
        <v>127862.62035089554</v>
      </c>
    </row>
    <row r="304" spans="1:3" ht="15" thickBot="1">
      <c r="A304" s="5" t="s">
        <v>414</v>
      </c>
      <c r="B304">
        <v>0.13978340104772233</v>
      </c>
      <c r="C304" s="72">
        <f t="shared" si="4"/>
        <v>94353.795707212572</v>
      </c>
    </row>
    <row r="305" spans="1:3" ht="15" thickBot="1">
      <c r="A305" s="5" t="s">
        <v>415</v>
      </c>
      <c r="B305">
        <v>0.62706572432623098</v>
      </c>
      <c r="C305" s="72">
        <f t="shared" si="4"/>
        <v>423269.36392020591</v>
      </c>
    </row>
    <row r="306" spans="1:3" ht="15" thickBot="1">
      <c r="A306" s="5" t="s">
        <v>416</v>
      </c>
      <c r="B306">
        <v>0.11104288868277007</v>
      </c>
      <c r="C306" s="72">
        <f t="shared" si="4"/>
        <v>74953.94986086979</v>
      </c>
    </row>
    <row r="307" spans="1:3" ht="15" thickBot="1">
      <c r="A307" s="5" t="s">
        <v>417</v>
      </c>
      <c r="B307">
        <v>0.35403085685918456</v>
      </c>
      <c r="C307" s="72">
        <f t="shared" si="4"/>
        <v>238970.82837994958</v>
      </c>
    </row>
    <row r="308" spans="1:3" ht="15" thickBot="1">
      <c r="A308" s="5" t="s">
        <v>418</v>
      </c>
      <c r="B308">
        <v>0.13847701412204266</v>
      </c>
      <c r="C308" s="72">
        <f t="shared" si="4"/>
        <v>93471.984532378803</v>
      </c>
    </row>
    <row r="309" spans="1:3" ht="15" thickBot="1">
      <c r="A309" s="5" t="s">
        <v>419</v>
      </c>
      <c r="B309">
        <v>9.4059858648934638E-2</v>
      </c>
      <c r="C309" s="72">
        <f t="shared" si="4"/>
        <v>63490.404588030884</v>
      </c>
    </row>
    <row r="310" spans="1:3" ht="15" thickBot="1">
      <c r="A310" s="5" t="s">
        <v>420</v>
      </c>
      <c r="B310">
        <v>7.8383215540778872E-2</v>
      </c>
      <c r="C310" s="72">
        <f t="shared" si="4"/>
        <v>52908.670490025739</v>
      </c>
    </row>
    <row r="311" spans="1:3" ht="15" thickBot="1">
      <c r="A311" s="5" t="s">
        <v>421</v>
      </c>
      <c r="B311">
        <v>0.11496204945980901</v>
      </c>
      <c r="C311" s="72">
        <f t="shared" si="4"/>
        <v>77599.383385371082</v>
      </c>
    </row>
    <row r="312" spans="1:3" ht="15" thickBot="1">
      <c r="A312" s="5" t="s">
        <v>422</v>
      </c>
      <c r="B312">
        <v>0.43372045932564307</v>
      </c>
      <c r="C312" s="72">
        <f t="shared" si="4"/>
        <v>292761.31004480907</v>
      </c>
    </row>
    <row r="313" spans="1:3" ht="15" thickBot="1">
      <c r="A313" s="5" t="s">
        <v>423</v>
      </c>
      <c r="B313">
        <v>0.34880530915646596</v>
      </c>
      <c r="C313" s="72">
        <f t="shared" si="4"/>
        <v>235443.58368061454</v>
      </c>
    </row>
    <row r="314" spans="1:3" ht="15" thickBot="1">
      <c r="A314" s="5" t="s">
        <v>424</v>
      </c>
      <c r="B314">
        <v>0.16199197878427632</v>
      </c>
      <c r="C314" s="72">
        <f t="shared" si="4"/>
        <v>109344.58567938652</v>
      </c>
    </row>
    <row r="315" spans="1:3" ht="15" thickBot="1">
      <c r="A315" s="5" t="s">
        <v>425</v>
      </c>
      <c r="B315">
        <v>0.70806171371836912</v>
      </c>
      <c r="C315" s="72">
        <f t="shared" si="4"/>
        <v>477941.65675989917</v>
      </c>
    </row>
    <row r="316" spans="1:3" ht="15" thickBot="1">
      <c r="A316" s="5" t="s">
        <v>426</v>
      </c>
      <c r="B316">
        <v>0.21686022966282154</v>
      </c>
      <c r="C316" s="72">
        <f t="shared" si="4"/>
        <v>146380.65502240453</v>
      </c>
    </row>
    <row r="317" spans="1:3" ht="15" thickBot="1">
      <c r="A317" s="5" t="s">
        <v>427</v>
      </c>
      <c r="B317">
        <v>7.3157667838060284E-2</v>
      </c>
      <c r="C317" s="72">
        <f t="shared" si="4"/>
        <v>49381.425790690693</v>
      </c>
    </row>
    <row r="318" spans="1:3" ht="15" thickBot="1">
      <c r="A318" s="5" t="s">
        <v>428</v>
      </c>
      <c r="B318">
        <v>0.44286516780540064</v>
      </c>
      <c r="C318" s="72">
        <f t="shared" si="4"/>
        <v>298933.98826864542</v>
      </c>
    </row>
    <row r="319" spans="1:3" ht="15" thickBot="1">
      <c r="A319" s="5" t="s">
        <v>429</v>
      </c>
      <c r="B319">
        <v>0.5003461925353051</v>
      </c>
      <c r="C319" s="72">
        <f t="shared" si="4"/>
        <v>337733.67996133096</v>
      </c>
    </row>
    <row r="320" spans="1:3" ht="15" thickBot="1">
      <c r="A320" s="5" t="s">
        <v>430</v>
      </c>
      <c r="B320">
        <v>0.31222647523743585</v>
      </c>
      <c r="C320" s="72">
        <f t="shared" si="4"/>
        <v>210752.87078526922</v>
      </c>
    </row>
    <row r="321" spans="1:3" ht="15" thickBot="1">
      <c r="A321" s="5" t="s">
        <v>431</v>
      </c>
      <c r="B321">
        <v>9.01406978718957E-2</v>
      </c>
      <c r="C321" s="72">
        <f t="shared" si="4"/>
        <v>60844.9710635296</v>
      </c>
    </row>
    <row r="322" spans="1:3" ht="15" thickBot="1">
      <c r="A322" s="5" t="s">
        <v>432</v>
      </c>
      <c r="B322">
        <v>0.20771552118306399</v>
      </c>
      <c r="C322" s="72">
        <f t="shared" si="4"/>
        <v>140207.97679856821</v>
      </c>
    </row>
    <row r="323" spans="1:3" ht="15" thickBot="1">
      <c r="A323" s="5" t="s">
        <v>433</v>
      </c>
      <c r="B323">
        <v>0.25474545050753133</v>
      </c>
      <c r="C323" s="72">
        <f t="shared" si="4"/>
        <v>171953.17909258365</v>
      </c>
    </row>
    <row r="324" spans="1:3" ht="15" thickBot="1">
      <c r="A324" s="5" t="s">
        <v>434</v>
      </c>
      <c r="B324">
        <v>0.15546004415587808</v>
      </c>
      <c r="C324" s="72">
        <f t="shared" si="4"/>
        <v>104935.52980521769</v>
      </c>
    </row>
    <row r="325" spans="1:3" ht="15" thickBot="1">
      <c r="A325" s="5" t="s">
        <v>435</v>
      </c>
      <c r="B325">
        <v>9.667263250029394E-2</v>
      </c>
      <c r="C325" s="72">
        <f t="shared" ref="C325:C345" si="5">(B325*$C$1)/100</f>
        <v>65254.026937698407</v>
      </c>
    </row>
    <row r="326" spans="1:3" ht="15" thickBot="1">
      <c r="A326" s="5" t="s">
        <v>436</v>
      </c>
      <c r="B326">
        <v>0.3174520229401544</v>
      </c>
      <c r="C326" s="72">
        <f t="shared" si="5"/>
        <v>214280.1154846042</v>
      </c>
    </row>
    <row r="327" spans="1:3" ht="15" thickBot="1">
      <c r="A327" s="5" t="s">
        <v>437</v>
      </c>
      <c r="B327">
        <v>0.21947300351418084</v>
      </c>
      <c r="C327" s="72">
        <f t="shared" si="5"/>
        <v>148144.27737207207</v>
      </c>
    </row>
    <row r="328" spans="1:3" ht="15" thickBot="1">
      <c r="A328" s="5" t="s">
        <v>438</v>
      </c>
      <c r="B328">
        <v>0.22469855121689944</v>
      </c>
      <c r="C328" s="72">
        <f t="shared" si="5"/>
        <v>151671.52207140712</v>
      </c>
    </row>
    <row r="329" spans="1:3" ht="15" thickBot="1">
      <c r="A329" s="5" t="s">
        <v>439</v>
      </c>
      <c r="B329">
        <v>0.23776242047369592</v>
      </c>
      <c r="C329" s="72">
        <f t="shared" si="5"/>
        <v>160489.63381974475</v>
      </c>
    </row>
    <row r="330" spans="1:3" ht="15" thickBot="1">
      <c r="A330" s="5" t="s">
        <v>440</v>
      </c>
      <c r="B330">
        <v>0.10451095405437183</v>
      </c>
      <c r="C330" s="72">
        <f t="shared" si="5"/>
        <v>70544.89398670099</v>
      </c>
    </row>
    <row r="331" spans="1:3" ht="15" thickBot="1">
      <c r="A331" s="5" t="s">
        <v>441</v>
      </c>
      <c r="B331">
        <v>7.446405476373992E-2</v>
      </c>
      <c r="C331" s="72">
        <f t="shared" si="5"/>
        <v>50263.23696552444</v>
      </c>
    </row>
    <row r="332" spans="1:3" ht="15" thickBot="1">
      <c r="A332" s="5" t="s">
        <v>442</v>
      </c>
      <c r="B332">
        <v>0.84261956706337282</v>
      </c>
      <c r="C332" s="72">
        <f t="shared" si="5"/>
        <v>568768.20776777668</v>
      </c>
    </row>
    <row r="333" spans="1:3" ht="15" thickBot="1">
      <c r="A333" s="5" t="s">
        <v>443</v>
      </c>
      <c r="B333">
        <v>0.1750558480410728</v>
      </c>
      <c r="C333" s="72">
        <f t="shared" si="5"/>
        <v>118162.69742772414</v>
      </c>
    </row>
    <row r="334" spans="1:3" ht="15" thickBot="1">
      <c r="A334" s="5" t="s">
        <v>444</v>
      </c>
      <c r="B334">
        <v>9.4059858648934638E-2</v>
      </c>
      <c r="C334" s="72">
        <f t="shared" si="5"/>
        <v>63490.404588030884</v>
      </c>
    </row>
    <row r="335" spans="1:3" ht="15" thickBot="1">
      <c r="A335" s="5" t="s">
        <v>445</v>
      </c>
      <c r="B335">
        <v>4.3110768547428381E-2</v>
      </c>
      <c r="C335" s="72">
        <f t="shared" si="5"/>
        <v>29099.768769514154</v>
      </c>
    </row>
    <row r="336" spans="1:3" ht="15" thickBot="1">
      <c r="A336" s="5" t="s">
        <v>446</v>
      </c>
      <c r="B336">
        <v>0.2103282950344233</v>
      </c>
      <c r="C336" s="72">
        <f t="shared" si="5"/>
        <v>141971.59914823572</v>
      </c>
    </row>
    <row r="337" spans="1:4" ht="15" thickBot="1">
      <c r="A337" s="5" t="s">
        <v>7</v>
      </c>
      <c r="B337">
        <v>0.42196297699452623</v>
      </c>
      <c r="C337" s="72">
        <f t="shared" si="5"/>
        <v>284825.00947130518</v>
      </c>
      <c r="D337" s="72"/>
    </row>
    <row r="338" spans="1:4" ht="15" thickBot="1">
      <c r="A338" s="5" t="s">
        <v>447</v>
      </c>
      <c r="B338">
        <v>0.29916260598063937</v>
      </c>
      <c r="C338" s="72">
        <f t="shared" si="5"/>
        <v>201934.75903693159</v>
      </c>
    </row>
    <row r="339" spans="1:4" ht="15" thickBot="1">
      <c r="A339" s="5" t="s">
        <v>448</v>
      </c>
      <c r="B339">
        <v>4.833631625014697E-2</v>
      </c>
      <c r="C339" s="72">
        <f t="shared" si="5"/>
        <v>32627.013468849203</v>
      </c>
    </row>
    <row r="340" spans="1:4" ht="15" thickBot="1">
      <c r="A340" s="5" t="s">
        <v>449</v>
      </c>
      <c r="B340">
        <v>0.17636223496675246</v>
      </c>
      <c r="C340" s="72">
        <f t="shared" si="5"/>
        <v>119044.50860255791</v>
      </c>
    </row>
    <row r="341" spans="1:4" ht="15" thickBot="1">
      <c r="A341" s="5" t="s">
        <v>450</v>
      </c>
      <c r="B341">
        <v>0.19203887807490824</v>
      </c>
      <c r="C341" s="72">
        <f t="shared" si="5"/>
        <v>129626.24270056306</v>
      </c>
    </row>
    <row r="342" spans="1:4" ht="15" thickBot="1">
      <c r="A342" s="5" t="s">
        <v>451</v>
      </c>
      <c r="B342">
        <v>0.30569454060903761</v>
      </c>
      <c r="C342" s="72">
        <f t="shared" si="5"/>
        <v>206343.81491110037</v>
      </c>
    </row>
    <row r="343" spans="1:4" ht="15" thickBot="1">
      <c r="A343" s="5" t="s">
        <v>122</v>
      </c>
      <c r="B343">
        <v>0.16199197878427632</v>
      </c>
      <c r="C343" s="72">
        <f t="shared" si="5"/>
        <v>109344.58567938652</v>
      </c>
    </row>
    <row r="344" spans="1:4" ht="15" thickBot="1">
      <c r="A344" s="5" t="s">
        <v>452</v>
      </c>
      <c r="B344">
        <v>0.2534390635818517</v>
      </c>
      <c r="C344" s="72">
        <f t="shared" si="5"/>
        <v>171071.36791774989</v>
      </c>
    </row>
    <row r="345" spans="1:4" ht="15" thickBot="1">
      <c r="A345" s="5" t="s">
        <v>124</v>
      </c>
      <c r="B345">
        <v>0.48466954942714935</v>
      </c>
      <c r="C345" s="72">
        <f t="shared" si="5"/>
        <v>327151.94586332585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8B70C-3F8A-4002-9F69-4F1DDD9CE86A}">
  <sheetPr codeName="Blad5">
    <tabColor theme="9"/>
  </sheetPr>
  <dimension ref="A1:K344"/>
  <sheetViews>
    <sheetView workbookViewId="0">
      <selection activeCell="A2" sqref="A2"/>
    </sheetView>
  </sheetViews>
  <sheetFormatPr defaultRowHeight="14.5"/>
  <cols>
    <col min="1" max="1" width="20.54296875" customWidth="1"/>
    <col min="2" max="2" width="15.54296875" style="60" bestFit="1" customWidth="1"/>
    <col min="3" max="3" width="16.54296875" customWidth="1"/>
    <col min="4" max="4" width="15.54296875" customWidth="1"/>
    <col min="5" max="5" width="18.54296875" customWidth="1"/>
    <col min="6" max="6" width="24.54296875" customWidth="1"/>
    <col min="8" max="8" width="17.54296875" style="71" customWidth="1"/>
    <col min="11" max="11" width="10.1796875" bestFit="1" customWidth="1"/>
  </cols>
  <sheetData>
    <row r="1" spans="1:11" ht="15" thickBot="1">
      <c r="A1" s="17" t="s">
        <v>1529</v>
      </c>
    </row>
    <row r="2" spans="1:11" ht="46.5" thickBot="1">
      <c r="A2" s="7" t="s">
        <v>1527</v>
      </c>
      <c r="B2" s="69" t="s">
        <v>15</v>
      </c>
      <c r="C2" s="7" t="s">
        <v>16</v>
      </c>
      <c r="D2" s="7" t="s">
        <v>27</v>
      </c>
      <c r="E2" s="7" t="s">
        <v>1530</v>
      </c>
      <c r="F2" s="18" t="s">
        <v>17</v>
      </c>
    </row>
    <row r="3" spans="1:11" ht="15" thickBot="1">
      <c r="A3" s="5" t="s">
        <v>79</v>
      </c>
      <c r="B3" s="70">
        <v>397120</v>
      </c>
      <c r="C3" s="70">
        <v>226300</v>
      </c>
      <c r="D3" s="6">
        <v>427</v>
      </c>
      <c r="E3" s="70">
        <v>623420</v>
      </c>
      <c r="F3" s="10">
        <v>340</v>
      </c>
      <c r="H3" s="71" t="str">
        <f>RIGHT(E3,I3)</f>
        <v>3420</v>
      </c>
      <c r="I3" s="72">
        <f>LEN(E3)-2</f>
        <v>4</v>
      </c>
      <c r="K3">
        <f>_xlfn.NUMBERVALUE(H3)</f>
        <v>3420</v>
      </c>
    </row>
    <row r="4" spans="1:11" ht="15" thickBot="1">
      <c r="A4" s="5" t="s">
        <v>81</v>
      </c>
      <c r="B4" s="70">
        <v>162060</v>
      </c>
      <c r="C4" s="70">
        <v>91980</v>
      </c>
      <c r="D4" s="6">
        <v>174</v>
      </c>
      <c r="E4" s="70">
        <v>254040</v>
      </c>
      <c r="F4" s="10">
        <v>498</v>
      </c>
      <c r="H4" s="71" t="str">
        <f>RIGHT(E4,I4)</f>
        <v>4040</v>
      </c>
      <c r="I4">
        <f t="shared" ref="I4:I67" si="0">LEN(E4)-2</f>
        <v>4</v>
      </c>
      <c r="K4">
        <f t="shared" ref="K4:K67" si="1">_xlfn.NUMBERVALUE(H4)</f>
        <v>4040</v>
      </c>
    </row>
    <row r="5" spans="1:11" ht="15" thickBot="1">
      <c r="A5" s="5" t="s">
        <v>84</v>
      </c>
      <c r="B5" s="70">
        <v>417560</v>
      </c>
      <c r="C5" s="70">
        <v>237980</v>
      </c>
      <c r="D5" s="6">
        <v>449</v>
      </c>
      <c r="E5" s="70">
        <v>655540</v>
      </c>
      <c r="F5" s="10">
        <v>295</v>
      </c>
      <c r="H5" s="71" t="str">
        <f t="shared" ref="H5:H68" si="2">RIGHT(E5,I5)</f>
        <v>5540</v>
      </c>
      <c r="I5">
        <f t="shared" si="0"/>
        <v>4</v>
      </c>
      <c r="K5">
        <f t="shared" si="1"/>
        <v>5540</v>
      </c>
    </row>
    <row r="6" spans="1:11" ht="15" thickBot="1">
      <c r="A6" s="5" t="s">
        <v>87</v>
      </c>
      <c r="B6" s="70">
        <v>486180</v>
      </c>
      <c r="C6" s="70">
        <v>277400</v>
      </c>
      <c r="D6" s="6">
        <v>523</v>
      </c>
      <c r="E6" s="70">
        <v>763580</v>
      </c>
      <c r="F6" s="10">
        <v>270</v>
      </c>
      <c r="H6" s="71" t="str">
        <f t="shared" si="2"/>
        <v>3580</v>
      </c>
      <c r="I6">
        <f t="shared" si="0"/>
        <v>4</v>
      </c>
      <c r="K6">
        <f t="shared" si="1"/>
        <v>3580</v>
      </c>
    </row>
    <row r="7" spans="1:11" ht="15" thickBot="1">
      <c r="A7" s="5" t="s">
        <v>90</v>
      </c>
      <c r="B7" s="70">
        <v>164980</v>
      </c>
      <c r="C7" s="70">
        <v>93440</v>
      </c>
      <c r="D7" s="6">
        <v>177</v>
      </c>
      <c r="E7" s="70">
        <v>258420</v>
      </c>
      <c r="F7" s="10">
        <v>327</v>
      </c>
      <c r="H7" s="71" t="str">
        <f>RIGHT(E7,I7)</f>
        <v>8420</v>
      </c>
      <c r="I7">
        <f t="shared" si="0"/>
        <v>4</v>
      </c>
      <c r="K7">
        <f t="shared" si="1"/>
        <v>8420</v>
      </c>
    </row>
    <row r="8" spans="1:11" ht="15" thickBot="1">
      <c r="A8" s="5" t="s">
        <v>95</v>
      </c>
      <c r="B8" s="70">
        <v>87600</v>
      </c>
      <c r="C8" s="70">
        <v>49640</v>
      </c>
      <c r="D8" s="6">
        <v>94</v>
      </c>
      <c r="E8" s="70">
        <v>137240</v>
      </c>
      <c r="F8" s="10">
        <v>419</v>
      </c>
      <c r="H8" s="71" t="str">
        <f t="shared" si="2"/>
        <v>7240</v>
      </c>
      <c r="I8">
        <f t="shared" si="0"/>
        <v>4</v>
      </c>
      <c r="K8">
        <f t="shared" si="1"/>
        <v>7240</v>
      </c>
    </row>
    <row r="9" spans="1:11" ht="15" thickBot="1">
      <c r="A9" s="5" t="s">
        <v>99</v>
      </c>
      <c r="B9" s="70">
        <v>881840</v>
      </c>
      <c r="C9" s="70">
        <v>502240</v>
      </c>
      <c r="D9" s="6">
        <v>948</v>
      </c>
      <c r="E9" s="70">
        <v>1384080</v>
      </c>
      <c r="F9" s="10">
        <v>346</v>
      </c>
      <c r="H9" s="71" t="str">
        <f t="shared" si="2"/>
        <v>84080</v>
      </c>
      <c r="I9">
        <f t="shared" si="0"/>
        <v>5</v>
      </c>
      <c r="K9">
        <f t="shared" si="1"/>
        <v>84080</v>
      </c>
    </row>
    <row r="10" spans="1:11" ht="15" thickBot="1">
      <c r="A10" s="5" t="s">
        <v>103</v>
      </c>
      <c r="B10" s="70">
        <v>801540</v>
      </c>
      <c r="C10" s="70">
        <v>456980</v>
      </c>
      <c r="D10" s="6">
        <v>862</v>
      </c>
      <c r="E10" s="70">
        <v>1258520</v>
      </c>
      <c r="F10" s="10">
        <v>281</v>
      </c>
      <c r="H10" s="71" t="str">
        <f t="shared" si="2"/>
        <v>58520</v>
      </c>
      <c r="I10">
        <f t="shared" si="0"/>
        <v>5</v>
      </c>
      <c r="K10">
        <f t="shared" si="1"/>
        <v>58520</v>
      </c>
    </row>
    <row r="11" spans="1:11" ht="15" thickBot="1">
      <c r="A11" s="5" t="s">
        <v>106</v>
      </c>
      <c r="B11" s="70">
        <v>548960</v>
      </c>
      <c r="C11" s="70">
        <v>312440</v>
      </c>
      <c r="D11" s="6">
        <v>590</v>
      </c>
      <c r="E11" s="70">
        <v>861400</v>
      </c>
      <c r="F11" s="10">
        <v>348</v>
      </c>
      <c r="H11" s="71" t="str">
        <f t="shared" si="2"/>
        <v>1400</v>
      </c>
      <c r="I11">
        <f t="shared" si="0"/>
        <v>4</v>
      </c>
      <c r="K11">
        <f t="shared" si="1"/>
        <v>1400</v>
      </c>
    </row>
    <row r="12" spans="1:11" ht="15" thickBot="1">
      <c r="A12" s="5" t="s">
        <v>109</v>
      </c>
      <c r="B12" s="70">
        <v>646780</v>
      </c>
      <c r="C12" s="70">
        <v>367920</v>
      </c>
      <c r="D12" s="6">
        <v>695</v>
      </c>
      <c r="E12" s="70">
        <v>1014700</v>
      </c>
      <c r="F12" s="10">
        <v>362</v>
      </c>
      <c r="H12" s="71" t="str">
        <f t="shared" si="2"/>
        <v>14700</v>
      </c>
      <c r="I12">
        <f t="shared" si="0"/>
        <v>5</v>
      </c>
      <c r="K12">
        <f t="shared" si="1"/>
        <v>14700</v>
      </c>
    </row>
    <row r="13" spans="1:11" ht="15" thickBot="1">
      <c r="A13" s="5" t="s">
        <v>112</v>
      </c>
      <c r="B13" s="70">
        <v>100740</v>
      </c>
      <c r="C13" s="70">
        <v>58400</v>
      </c>
      <c r="D13" s="6">
        <v>109</v>
      </c>
      <c r="E13" s="70">
        <v>159140</v>
      </c>
      <c r="F13" s="10">
        <v>437</v>
      </c>
      <c r="H13" s="71" t="str">
        <f t="shared" si="2"/>
        <v>9140</v>
      </c>
      <c r="I13">
        <f t="shared" si="0"/>
        <v>4</v>
      </c>
      <c r="K13">
        <f t="shared" si="1"/>
        <v>9140</v>
      </c>
    </row>
    <row r="14" spans="1:11" ht="15" thickBot="1">
      <c r="A14" s="5" t="s">
        <v>116</v>
      </c>
      <c r="B14" s="70">
        <v>490560</v>
      </c>
      <c r="C14" s="70">
        <v>278860</v>
      </c>
      <c r="D14" s="6">
        <v>527</v>
      </c>
      <c r="E14" s="70">
        <v>769420</v>
      </c>
      <c r="F14" s="10">
        <v>363</v>
      </c>
      <c r="H14" s="71" t="str">
        <f t="shared" si="2"/>
        <v>9420</v>
      </c>
      <c r="I14">
        <f t="shared" si="0"/>
        <v>4</v>
      </c>
      <c r="K14">
        <f t="shared" si="1"/>
        <v>9420</v>
      </c>
    </row>
    <row r="15" spans="1:11" ht="15" thickBot="1">
      <c r="A15" s="5" t="s">
        <v>118</v>
      </c>
      <c r="B15" s="70">
        <v>67160</v>
      </c>
      <c r="C15" s="70">
        <v>37960</v>
      </c>
      <c r="D15" s="6">
        <v>72</v>
      </c>
      <c r="E15" s="70">
        <v>105120</v>
      </c>
      <c r="F15" s="10">
        <v>351</v>
      </c>
      <c r="H15" s="71" t="str">
        <f t="shared" si="2"/>
        <v>5120</v>
      </c>
      <c r="I15">
        <f t="shared" si="0"/>
        <v>4</v>
      </c>
      <c r="K15">
        <f t="shared" si="1"/>
        <v>5120</v>
      </c>
    </row>
    <row r="16" spans="1:11" ht="15" thickBot="1">
      <c r="A16" s="5" t="s">
        <v>120</v>
      </c>
      <c r="B16" s="70">
        <v>581080</v>
      </c>
      <c r="C16" s="70">
        <v>331420</v>
      </c>
      <c r="D16" s="6">
        <v>625</v>
      </c>
      <c r="E16" s="70">
        <v>912500</v>
      </c>
      <c r="F16" s="10">
        <v>441</v>
      </c>
      <c r="H16" s="71" t="str">
        <f>RIGHT(E16,I16)</f>
        <v>2500</v>
      </c>
      <c r="I16">
        <f t="shared" si="0"/>
        <v>4</v>
      </c>
      <c r="K16">
        <f t="shared" si="1"/>
        <v>2500</v>
      </c>
    </row>
    <row r="17" spans="1:11" ht="15" thickBot="1">
      <c r="A17" s="5" t="s">
        <v>123</v>
      </c>
      <c r="B17" s="70">
        <v>243820</v>
      </c>
      <c r="C17" s="70">
        <v>140160</v>
      </c>
      <c r="D17" s="6">
        <v>263</v>
      </c>
      <c r="E17" s="70">
        <v>383980</v>
      </c>
      <c r="F17" s="10">
        <v>608</v>
      </c>
      <c r="H17" s="71" t="str">
        <f t="shared" si="2"/>
        <v>3980</v>
      </c>
      <c r="I17">
        <f t="shared" si="0"/>
        <v>4</v>
      </c>
      <c r="K17">
        <f t="shared" si="1"/>
        <v>3980</v>
      </c>
    </row>
    <row r="18" spans="1:11" ht="15" thickBot="1">
      <c r="A18" s="5" t="s">
        <v>125</v>
      </c>
      <c r="B18" s="70">
        <v>1519860</v>
      </c>
      <c r="C18" s="70">
        <v>865780</v>
      </c>
      <c r="D18" s="6">
        <v>1634</v>
      </c>
      <c r="E18" s="70">
        <v>2385640</v>
      </c>
      <c r="F18" s="10">
        <v>582</v>
      </c>
      <c r="H18" s="71" t="str">
        <f t="shared" si="2"/>
        <v>85640</v>
      </c>
      <c r="I18">
        <f t="shared" si="0"/>
        <v>5</v>
      </c>
      <c r="K18">
        <f t="shared" si="1"/>
        <v>85640</v>
      </c>
    </row>
    <row r="19" spans="1:11" ht="15" thickBot="1">
      <c r="A19" s="5" t="s">
        <v>126</v>
      </c>
      <c r="B19" s="70">
        <v>1347580</v>
      </c>
      <c r="C19" s="70">
        <v>767960</v>
      </c>
      <c r="D19" s="6">
        <v>1449</v>
      </c>
      <c r="E19" s="70">
        <v>2115540</v>
      </c>
      <c r="F19" s="10">
        <v>370</v>
      </c>
      <c r="H19" s="71" t="str">
        <f t="shared" si="2"/>
        <v>15540</v>
      </c>
      <c r="I19">
        <f t="shared" si="0"/>
        <v>5</v>
      </c>
      <c r="K19">
        <f t="shared" si="1"/>
        <v>15540</v>
      </c>
    </row>
    <row r="20" spans="1:11" ht="15" thickBot="1">
      <c r="A20" s="5" t="s">
        <v>128</v>
      </c>
      <c r="B20" s="70">
        <v>737300</v>
      </c>
      <c r="C20" s="70">
        <v>420480</v>
      </c>
      <c r="D20" s="6">
        <v>793</v>
      </c>
      <c r="E20" s="70">
        <v>1157780</v>
      </c>
      <c r="F20" s="10">
        <v>348</v>
      </c>
      <c r="H20" s="71" t="str">
        <f t="shared" si="2"/>
        <v>57780</v>
      </c>
      <c r="I20">
        <f t="shared" si="0"/>
        <v>5</v>
      </c>
      <c r="K20">
        <f t="shared" si="1"/>
        <v>57780</v>
      </c>
    </row>
    <row r="21" spans="1:11" ht="15" thickBot="1">
      <c r="A21" s="5" t="s">
        <v>130</v>
      </c>
      <c r="B21" s="70">
        <v>531440</v>
      </c>
      <c r="C21" s="70">
        <v>302220</v>
      </c>
      <c r="D21" s="6">
        <v>571</v>
      </c>
      <c r="E21" s="70">
        <v>833660</v>
      </c>
      <c r="F21" s="10">
        <v>286</v>
      </c>
      <c r="H21" s="71" t="str">
        <f t="shared" si="2"/>
        <v>3660</v>
      </c>
      <c r="I21">
        <f t="shared" si="0"/>
        <v>4</v>
      </c>
      <c r="K21">
        <f t="shared" si="1"/>
        <v>3660</v>
      </c>
    </row>
    <row r="22" spans="1:11" ht="15" thickBot="1">
      <c r="A22" s="5" t="s">
        <v>131</v>
      </c>
      <c r="B22" s="70">
        <v>154760</v>
      </c>
      <c r="C22" s="70">
        <v>87600</v>
      </c>
      <c r="D22" s="6">
        <v>166</v>
      </c>
      <c r="E22" s="70">
        <v>242360</v>
      </c>
      <c r="F22" s="10">
        <v>411</v>
      </c>
      <c r="H22" s="71" t="str">
        <f t="shared" si="2"/>
        <v>2360</v>
      </c>
      <c r="I22">
        <f t="shared" si="0"/>
        <v>4</v>
      </c>
      <c r="K22">
        <f t="shared" si="1"/>
        <v>2360</v>
      </c>
    </row>
    <row r="23" spans="1:11" ht="15" thickBot="1">
      <c r="A23" s="5" t="s">
        <v>133</v>
      </c>
      <c r="B23" s="70">
        <v>71540</v>
      </c>
      <c r="C23" s="70">
        <v>42340</v>
      </c>
      <c r="D23" s="6">
        <v>78</v>
      </c>
      <c r="E23" s="70">
        <v>113880</v>
      </c>
      <c r="F23" s="10">
        <v>403</v>
      </c>
      <c r="H23" s="71" t="str">
        <f t="shared" si="2"/>
        <v>3880</v>
      </c>
      <c r="I23">
        <f t="shared" si="0"/>
        <v>4</v>
      </c>
      <c r="K23">
        <f t="shared" si="1"/>
        <v>3880</v>
      </c>
    </row>
    <row r="24" spans="1:11" ht="15" thickBot="1">
      <c r="A24" s="5" t="s">
        <v>134</v>
      </c>
      <c r="B24" s="70">
        <v>200020</v>
      </c>
      <c r="C24" s="70">
        <v>112420</v>
      </c>
      <c r="D24" s="6">
        <v>214</v>
      </c>
      <c r="E24" s="70">
        <v>312440</v>
      </c>
      <c r="F24" s="10">
        <v>505</v>
      </c>
      <c r="H24" s="71" t="str">
        <f t="shared" si="2"/>
        <v>2440</v>
      </c>
      <c r="I24">
        <f t="shared" si="0"/>
        <v>4</v>
      </c>
      <c r="K24">
        <f t="shared" si="1"/>
        <v>2440</v>
      </c>
    </row>
    <row r="25" spans="1:11" ht="15" thickBot="1">
      <c r="A25" s="5" t="s">
        <v>135</v>
      </c>
      <c r="B25" s="70">
        <v>153300</v>
      </c>
      <c r="C25" s="70">
        <v>87600</v>
      </c>
      <c r="D25" s="6">
        <v>165</v>
      </c>
      <c r="E25" s="70">
        <v>240900</v>
      </c>
      <c r="F25" s="10">
        <v>409</v>
      </c>
      <c r="H25" s="71" t="str">
        <f>RIGHT(E25,I25)</f>
        <v>0900</v>
      </c>
      <c r="I25">
        <f t="shared" si="0"/>
        <v>4</v>
      </c>
      <c r="K25">
        <f t="shared" si="1"/>
        <v>900</v>
      </c>
    </row>
    <row r="26" spans="1:11" ht="15" thickBot="1">
      <c r="A26" s="5" t="s">
        <v>136</v>
      </c>
      <c r="B26" s="70">
        <v>338720</v>
      </c>
      <c r="C26" s="70">
        <v>192720</v>
      </c>
      <c r="D26" s="6">
        <v>364</v>
      </c>
      <c r="E26" s="70">
        <v>531440</v>
      </c>
      <c r="F26" s="10">
        <v>439</v>
      </c>
      <c r="H26" s="71" t="str">
        <f t="shared" si="2"/>
        <v>1440</v>
      </c>
      <c r="I26">
        <f t="shared" si="0"/>
        <v>4</v>
      </c>
      <c r="K26">
        <f t="shared" si="1"/>
        <v>1440</v>
      </c>
    </row>
    <row r="27" spans="1:11" ht="15" thickBot="1">
      <c r="A27" s="5" t="s">
        <v>138</v>
      </c>
      <c r="B27" s="70">
        <v>204400</v>
      </c>
      <c r="C27" s="70">
        <v>116800</v>
      </c>
      <c r="D27" s="6">
        <v>220</v>
      </c>
      <c r="E27" s="70">
        <v>321200</v>
      </c>
      <c r="F27" s="10">
        <v>290</v>
      </c>
      <c r="H27" s="71" t="str">
        <f t="shared" si="2"/>
        <v>1200</v>
      </c>
      <c r="I27">
        <f t="shared" si="0"/>
        <v>4</v>
      </c>
      <c r="K27">
        <f t="shared" si="1"/>
        <v>1200</v>
      </c>
    </row>
    <row r="28" spans="1:11" ht="15" thickBot="1">
      <c r="A28" s="5" t="s">
        <v>141</v>
      </c>
      <c r="B28" s="70">
        <v>540200</v>
      </c>
      <c r="C28" s="70">
        <v>308060</v>
      </c>
      <c r="D28" s="6">
        <v>581</v>
      </c>
      <c r="E28" s="70">
        <v>848260</v>
      </c>
      <c r="F28" s="10">
        <v>296</v>
      </c>
      <c r="H28" s="71" t="str">
        <f t="shared" si="2"/>
        <v>8260</v>
      </c>
      <c r="I28">
        <f t="shared" si="0"/>
        <v>4</v>
      </c>
      <c r="K28">
        <f t="shared" si="1"/>
        <v>8260</v>
      </c>
    </row>
    <row r="29" spans="1:11" ht="15" thickBot="1">
      <c r="A29" s="5" t="s">
        <v>142</v>
      </c>
      <c r="B29" s="70">
        <v>172280</v>
      </c>
      <c r="C29" s="70">
        <v>97820</v>
      </c>
      <c r="D29" s="6">
        <v>185</v>
      </c>
      <c r="E29" s="70">
        <v>270100</v>
      </c>
      <c r="F29" s="10">
        <v>288</v>
      </c>
      <c r="H29" s="71" t="str">
        <f t="shared" si="2"/>
        <v>0100</v>
      </c>
      <c r="I29">
        <f t="shared" si="0"/>
        <v>4</v>
      </c>
      <c r="K29">
        <f t="shared" si="1"/>
        <v>100</v>
      </c>
    </row>
    <row r="30" spans="1:11" ht="15" thickBot="1">
      <c r="A30" s="5" t="s">
        <v>144</v>
      </c>
      <c r="B30" s="70">
        <v>343100</v>
      </c>
      <c r="C30" s="70">
        <v>197100</v>
      </c>
      <c r="D30" s="6">
        <v>370</v>
      </c>
      <c r="E30" s="70">
        <v>540200</v>
      </c>
      <c r="F30" s="10">
        <v>364</v>
      </c>
      <c r="H30" s="71" t="str">
        <f t="shared" si="2"/>
        <v>0200</v>
      </c>
      <c r="I30">
        <f t="shared" si="0"/>
        <v>4</v>
      </c>
      <c r="K30">
        <f t="shared" si="1"/>
        <v>200</v>
      </c>
    </row>
    <row r="31" spans="1:11" ht="15" thickBot="1">
      <c r="A31" s="5" t="s">
        <v>145</v>
      </c>
      <c r="B31" s="70">
        <v>221920</v>
      </c>
      <c r="C31" s="70">
        <v>125560</v>
      </c>
      <c r="D31" s="6">
        <v>238</v>
      </c>
      <c r="E31" s="70">
        <v>347480</v>
      </c>
      <c r="F31" s="10">
        <v>424</v>
      </c>
      <c r="H31" s="71" t="str">
        <f t="shared" si="2"/>
        <v>7480</v>
      </c>
      <c r="I31">
        <f t="shared" si="0"/>
        <v>4</v>
      </c>
      <c r="K31">
        <f t="shared" si="1"/>
        <v>7480</v>
      </c>
    </row>
    <row r="32" spans="1:11" ht="15" thickBot="1">
      <c r="A32" s="5" t="s">
        <v>146</v>
      </c>
      <c r="B32" s="70">
        <v>197100</v>
      </c>
      <c r="C32" s="70">
        <v>113880</v>
      </c>
      <c r="D32" s="6">
        <v>213</v>
      </c>
      <c r="E32" s="70">
        <v>310980</v>
      </c>
      <c r="F32" s="10">
        <v>313</v>
      </c>
      <c r="H32" s="71" t="str">
        <f t="shared" si="2"/>
        <v>0980</v>
      </c>
      <c r="I32">
        <f t="shared" si="0"/>
        <v>4</v>
      </c>
      <c r="K32">
        <f t="shared" si="1"/>
        <v>980</v>
      </c>
    </row>
    <row r="33" spans="1:11" ht="15" thickBot="1">
      <c r="A33" s="5" t="s">
        <v>147</v>
      </c>
      <c r="B33" s="70">
        <v>321200</v>
      </c>
      <c r="C33" s="70">
        <v>183960</v>
      </c>
      <c r="D33" s="6">
        <v>346</v>
      </c>
      <c r="E33" s="70">
        <v>505160</v>
      </c>
      <c r="F33" s="10">
        <v>561</v>
      </c>
      <c r="H33" s="71" t="str">
        <f t="shared" si="2"/>
        <v>5160</v>
      </c>
      <c r="I33">
        <f t="shared" si="0"/>
        <v>4</v>
      </c>
      <c r="K33">
        <f t="shared" si="1"/>
        <v>5160</v>
      </c>
    </row>
    <row r="34" spans="1:11" ht="15" thickBot="1">
      <c r="A34" s="5" t="s">
        <v>148</v>
      </c>
      <c r="B34" s="70">
        <v>556260</v>
      </c>
      <c r="C34" s="70">
        <v>318280</v>
      </c>
      <c r="D34" s="6">
        <v>599</v>
      </c>
      <c r="E34" s="70">
        <v>874540</v>
      </c>
      <c r="F34" s="10">
        <v>322</v>
      </c>
      <c r="H34" s="71" t="str">
        <f t="shared" si="2"/>
        <v>4540</v>
      </c>
      <c r="I34">
        <f t="shared" si="0"/>
        <v>4</v>
      </c>
      <c r="K34">
        <f t="shared" si="1"/>
        <v>4540</v>
      </c>
    </row>
    <row r="35" spans="1:11" ht="15" thickBot="1">
      <c r="A35" s="5" t="s">
        <v>149</v>
      </c>
      <c r="B35" s="70">
        <v>569400</v>
      </c>
      <c r="C35" s="70">
        <v>324120</v>
      </c>
      <c r="D35" s="6">
        <v>612</v>
      </c>
      <c r="E35" s="70">
        <v>893520</v>
      </c>
      <c r="F35" s="10">
        <v>345</v>
      </c>
      <c r="H35" s="71" t="str">
        <f t="shared" si="2"/>
        <v>3520</v>
      </c>
      <c r="I35">
        <f t="shared" si="0"/>
        <v>4</v>
      </c>
      <c r="K35">
        <f t="shared" si="1"/>
        <v>3520</v>
      </c>
    </row>
    <row r="36" spans="1:11" ht="15" thickBot="1">
      <c r="A36" s="5" t="s">
        <v>150</v>
      </c>
      <c r="B36" s="70">
        <v>271560</v>
      </c>
      <c r="C36" s="70">
        <v>154760</v>
      </c>
      <c r="D36" s="6">
        <v>292</v>
      </c>
      <c r="E36" s="70">
        <v>426320</v>
      </c>
      <c r="F36" s="10">
        <v>425</v>
      </c>
      <c r="H36" s="71" t="str">
        <f t="shared" si="2"/>
        <v>6320</v>
      </c>
      <c r="I36">
        <f t="shared" si="0"/>
        <v>4</v>
      </c>
      <c r="K36">
        <f t="shared" si="1"/>
        <v>6320</v>
      </c>
    </row>
    <row r="37" spans="1:11" ht="15" thickBot="1">
      <c r="A37" s="5" t="s">
        <v>152</v>
      </c>
      <c r="B37" s="70">
        <v>226300</v>
      </c>
      <c r="C37" s="70">
        <v>129940</v>
      </c>
      <c r="D37" s="6">
        <v>244</v>
      </c>
      <c r="E37" s="70">
        <v>356240</v>
      </c>
      <c r="F37" s="10">
        <v>404</v>
      </c>
      <c r="H37" s="71" t="str">
        <f t="shared" si="2"/>
        <v>6240</v>
      </c>
      <c r="I37">
        <f t="shared" si="0"/>
        <v>4</v>
      </c>
      <c r="K37">
        <f t="shared" si="1"/>
        <v>6240</v>
      </c>
    </row>
    <row r="38" spans="1:11" ht="15" thickBot="1">
      <c r="A38" s="5" t="s">
        <v>153</v>
      </c>
      <c r="B38" s="70">
        <v>219000</v>
      </c>
      <c r="C38" s="70">
        <v>124100</v>
      </c>
      <c r="D38" s="6">
        <v>235</v>
      </c>
      <c r="E38" s="70">
        <v>343100</v>
      </c>
      <c r="F38" s="10">
        <v>375</v>
      </c>
      <c r="H38" s="71" t="str">
        <f t="shared" si="2"/>
        <v>3100</v>
      </c>
      <c r="I38">
        <f t="shared" si="0"/>
        <v>4</v>
      </c>
      <c r="K38">
        <f t="shared" si="1"/>
        <v>3100</v>
      </c>
    </row>
    <row r="39" spans="1:11" ht="15" thickBot="1">
      <c r="A39" s="5" t="s">
        <v>154</v>
      </c>
      <c r="B39" s="70">
        <v>287620</v>
      </c>
      <c r="C39" s="70">
        <v>163520</v>
      </c>
      <c r="D39" s="6">
        <v>309</v>
      </c>
      <c r="E39" s="70">
        <v>451140</v>
      </c>
      <c r="F39" s="10">
        <v>344</v>
      </c>
      <c r="H39" s="71" t="str">
        <f t="shared" si="2"/>
        <v>1140</v>
      </c>
      <c r="I39">
        <f t="shared" si="0"/>
        <v>4</v>
      </c>
      <c r="K39">
        <f t="shared" si="1"/>
        <v>1140</v>
      </c>
    </row>
    <row r="40" spans="1:11" ht="15" thickBot="1">
      <c r="A40" s="5" t="s">
        <v>155</v>
      </c>
      <c r="B40" s="70">
        <v>223380</v>
      </c>
      <c r="C40" s="70">
        <v>127020</v>
      </c>
      <c r="D40" s="6">
        <v>240</v>
      </c>
      <c r="E40" s="70">
        <v>350400</v>
      </c>
      <c r="F40" s="10">
        <v>410</v>
      </c>
      <c r="H40" s="71" t="str">
        <f t="shared" si="2"/>
        <v>0400</v>
      </c>
      <c r="I40">
        <f t="shared" si="0"/>
        <v>4</v>
      </c>
      <c r="K40">
        <f t="shared" si="1"/>
        <v>400</v>
      </c>
    </row>
    <row r="41" spans="1:11" ht="15" thickBot="1">
      <c r="A41" s="5" t="s">
        <v>156</v>
      </c>
      <c r="B41" s="70">
        <v>58400</v>
      </c>
      <c r="C41" s="70">
        <v>33580</v>
      </c>
      <c r="D41" s="6">
        <v>63</v>
      </c>
      <c r="E41" s="70">
        <v>91980</v>
      </c>
      <c r="F41" s="10">
        <v>867</v>
      </c>
      <c r="H41" s="71" t="str">
        <f t="shared" si="2"/>
        <v>980</v>
      </c>
      <c r="I41">
        <f t="shared" si="0"/>
        <v>3</v>
      </c>
      <c r="K41">
        <f t="shared" si="1"/>
        <v>980</v>
      </c>
    </row>
    <row r="42" spans="1:11" ht="15" thickBot="1">
      <c r="A42" s="5" t="s">
        <v>157</v>
      </c>
      <c r="B42" s="70">
        <v>103660</v>
      </c>
      <c r="C42" s="70">
        <v>58400</v>
      </c>
      <c r="D42" s="6">
        <v>111</v>
      </c>
      <c r="E42" s="70">
        <v>162060</v>
      </c>
      <c r="F42" s="10">
        <v>985</v>
      </c>
      <c r="H42" s="71" t="str">
        <f t="shared" si="2"/>
        <v>2060</v>
      </c>
      <c r="I42">
        <f t="shared" si="0"/>
        <v>4</v>
      </c>
      <c r="K42">
        <f t="shared" si="1"/>
        <v>2060</v>
      </c>
    </row>
    <row r="43" spans="1:11" ht="15" thickBot="1">
      <c r="A43" s="5" t="s">
        <v>158</v>
      </c>
      <c r="B43" s="70">
        <v>259880</v>
      </c>
      <c r="C43" s="70">
        <v>147460</v>
      </c>
      <c r="D43" s="6">
        <v>279</v>
      </c>
      <c r="E43" s="70">
        <v>407340</v>
      </c>
      <c r="F43" s="10">
        <v>427</v>
      </c>
      <c r="H43" s="71" t="str">
        <f t="shared" si="2"/>
        <v>7340</v>
      </c>
      <c r="I43">
        <f t="shared" si="0"/>
        <v>4</v>
      </c>
      <c r="K43">
        <f t="shared" si="1"/>
        <v>7340</v>
      </c>
    </row>
    <row r="44" spans="1:11" ht="15" thickBot="1">
      <c r="A44" s="5" t="s">
        <v>160</v>
      </c>
      <c r="B44" s="70">
        <v>116800</v>
      </c>
      <c r="C44" s="70">
        <v>67160</v>
      </c>
      <c r="D44" s="6">
        <v>126</v>
      </c>
      <c r="E44" s="70">
        <v>183960</v>
      </c>
      <c r="F44" s="10">
        <v>383</v>
      </c>
      <c r="H44" s="71" t="str">
        <f t="shared" si="2"/>
        <v>3960</v>
      </c>
      <c r="I44">
        <f t="shared" si="0"/>
        <v>4</v>
      </c>
      <c r="K44">
        <f t="shared" si="1"/>
        <v>3960</v>
      </c>
    </row>
    <row r="45" spans="1:11" ht="15" thickBot="1">
      <c r="A45" s="5" t="s">
        <v>161</v>
      </c>
      <c r="B45" s="70">
        <v>486180</v>
      </c>
      <c r="C45" s="70">
        <v>277400</v>
      </c>
      <c r="D45" s="6">
        <v>523</v>
      </c>
      <c r="E45" s="70">
        <v>763580</v>
      </c>
      <c r="F45" s="10">
        <v>285</v>
      </c>
      <c r="H45" s="71" t="str">
        <f t="shared" si="2"/>
        <v>3580</v>
      </c>
      <c r="I45">
        <f t="shared" si="0"/>
        <v>4</v>
      </c>
      <c r="K45">
        <f t="shared" si="1"/>
        <v>3580</v>
      </c>
    </row>
    <row r="46" spans="1:11" ht="15" thickBot="1">
      <c r="A46" s="5" t="s">
        <v>162</v>
      </c>
      <c r="B46" s="70">
        <v>213160</v>
      </c>
      <c r="C46" s="70">
        <v>121180</v>
      </c>
      <c r="D46" s="6">
        <v>229</v>
      </c>
      <c r="E46" s="70">
        <v>334340</v>
      </c>
      <c r="F46" s="10">
        <v>354</v>
      </c>
      <c r="H46" s="71" t="str">
        <f t="shared" si="2"/>
        <v>4340</v>
      </c>
      <c r="I46">
        <f t="shared" si="0"/>
        <v>4</v>
      </c>
      <c r="K46">
        <f t="shared" si="1"/>
        <v>4340</v>
      </c>
    </row>
    <row r="47" spans="1:11" ht="15" thickBot="1">
      <c r="A47" s="5" t="s">
        <v>163</v>
      </c>
      <c r="B47" s="70">
        <v>297840</v>
      </c>
      <c r="C47" s="70">
        <v>169360</v>
      </c>
      <c r="D47" s="6">
        <v>320</v>
      </c>
      <c r="E47" s="70">
        <v>467200</v>
      </c>
      <c r="F47" s="10">
        <v>292</v>
      </c>
      <c r="H47" s="71" t="str">
        <f t="shared" si="2"/>
        <v>7200</v>
      </c>
      <c r="I47">
        <f t="shared" si="0"/>
        <v>4</v>
      </c>
      <c r="K47">
        <f t="shared" si="1"/>
        <v>7200</v>
      </c>
    </row>
    <row r="48" spans="1:11" ht="15" thickBot="1">
      <c r="A48" s="5" t="s">
        <v>165</v>
      </c>
      <c r="B48" s="70">
        <v>251120</v>
      </c>
      <c r="C48" s="70">
        <v>143080</v>
      </c>
      <c r="D48" s="6">
        <v>270</v>
      </c>
      <c r="E48" s="70">
        <v>394200</v>
      </c>
      <c r="F48" s="10">
        <v>391</v>
      </c>
      <c r="H48" s="71" t="str">
        <f t="shared" si="2"/>
        <v>4200</v>
      </c>
      <c r="I48">
        <f t="shared" si="0"/>
        <v>4</v>
      </c>
      <c r="K48">
        <f t="shared" si="1"/>
        <v>4200</v>
      </c>
    </row>
    <row r="49" spans="1:11" ht="15" thickBot="1">
      <c r="A49" s="5" t="s">
        <v>166</v>
      </c>
      <c r="B49" s="70">
        <v>1102300</v>
      </c>
      <c r="C49" s="70">
        <v>627800</v>
      </c>
      <c r="D49" s="6">
        <v>1185</v>
      </c>
      <c r="E49" s="70">
        <v>1730100</v>
      </c>
      <c r="F49" s="10">
        <v>426</v>
      </c>
      <c r="H49" s="71" t="str">
        <f>RIGHT(E49,I49)</f>
        <v>30100</v>
      </c>
      <c r="I49">
        <f t="shared" si="0"/>
        <v>5</v>
      </c>
      <c r="K49">
        <f t="shared" si="1"/>
        <v>30100</v>
      </c>
    </row>
    <row r="50" spans="1:11" ht="15" thickBot="1">
      <c r="A50" s="5" t="s">
        <v>167</v>
      </c>
      <c r="B50" s="70">
        <v>449680</v>
      </c>
      <c r="C50" s="70">
        <v>256960</v>
      </c>
      <c r="D50" s="6">
        <v>484</v>
      </c>
      <c r="E50" s="70">
        <v>706640</v>
      </c>
      <c r="F50" s="10">
        <v>399</v>
      </c>
      <c r="H50" s="71" t="str">
        <f t="shared" si="2"/>
        <v>6640</v>
      </c>
      <c r="I50">
        <f t="shared" si="0"/>
        <v>4</v>
      </c>
      <c r="K50">
        <f t="shared" si="1"/>
        <v>6640</v>
      </c>
    </row>
    <row r="51" spans="1:11" ht="15" thickBot="1">
      <c r="A51" s="5" t="s">
        <v>168</v>
      </c>
      <c r="B51" s="70">
        <v>220460</v>
      </c>
      <c r="C51" s="70">
        <v>125560</v>
      </c>
      <c r="D51" s="6">
        <v>237</v>
      </c>
      <c r="E51" s="70">
        <v>346020</v>
      </c>
      <c r="F51" s="10">
        <v>376</v>
      </c>
      <c r="H51" s="71" t="str">
        <f t="shared" si="2"/>
        <v>6020</v>
      </c>
      <c r="I51">
        <f t="shared" si="0"/>
        <v>4</v>
      </c>
      <c r="K51">
        <f t="shared" si="1"/>
        <v>6020</v>
      </c>
    </row>
    <row r="52" spans="1:11" ht="15" thickBot="1">
      <c r="A52" s="5" t="s">
        <v>169</v>
      </c>
      <c r="B52" s="70">
        <v>458440</v>
      </c>
      <c r="C52" s="70">
        <v>262800</v>
      </c>
      <c r="D52" s="6">
        <v>494</v>
      </c>
      <c r="E52" s="70">
        <v>721240</v>
      </c>
      <c r="F52" s="10">
        <v>219</v>
      </c>
      <c r="H52" s="71" t="str">
        <f t="shared" si="2"/>
        <v>1240</v>
      </c>
      <c r="I52">
        <f t="shared" si="0"/>
        <v>4</v>
      </c>
      <c r="K52">
        <f t="shared" si="1"/>
        <v>1240</v>
      </c>
    </row>
    <row r="53" spans="1:11" ht="15" thickBot="1">
      <c r="A53" s="5" t="s">
        <v>170</v>
      </c>
      <c r="B53" s="70">
        <v>97820</v>
      </c>
      <c r="C53" s="70">
        <v>55480</v>
      </c>
      <c r="D53" s="6">
        <v>105</v>
      </c>
      <c r="E53" s="70">
        <v>153300</v>
      </c>
      <c r="F53" s="10">
        <v>481</v>
      </c>
      <c r="H53" s="71" t="str">
        <f t="shared" si="2"/>
        <v>3300</v>
      </c>
      <c r="I53">
        <f t="shared" si="0"/>
        <v>4</v>
      </c>
      <c r="K53">
        <f t="shared" si="1"/>
        <v>3300</v>
      </c>
    </row>
    <row r="54" spans="1:11" ht="15" thickBot="1">
      <c r="A54" s="5" t="s">
        <v>172</v>
      </c>
      <c r="B54" s="70">
        <v>185420</v>
      </c>
      <c r="C54" s="70">
        <v>106580</v>
      </c>
      <c r="D54" s="6">
        <v>200</v>
      </c>
      <c r="E54" s="70">
        <v>292000</v>
      </c>
      <c r="F54" s="10">
        <v>409</v>
      </c>
      <c r="H54" s="71" t="str">
        <f t="shared" si="2"/>
        <v>2000</v>
      </c>
      <c r="I54">
        <f t="shared" si="0"/>
        <v>4</v>
      </c>
      <c r="K54">
        <f t="shared" si="1"/>
        <v>2000</v>
      </c>
    </row>
    <row r="55" spans="1:11" ht="15" thickBot="1">
      <c r="A55" s="5" t="s">
        <v>173</v>
      </c>
      <c r="B55" s="70">
        <v>268640</v>
      </c>
      <c r="C55" s="70">
        <v>151840</v>
      </c>
      <c r="D55" s="6">
        <v>288</v>
      </c>
      <c r="E55" s="70">
        <v>420480</v>
      </c>
      <c r="F55" s="10">
        <v>420</v>
      </c>
      <c r="H55" s="71" t="str">
        <f t="shared" si="2"/>
        <v>0480</v>
      </c>
      <c r="I55">
        <f t="shared" si="0"/>
        <v>4</v>
      </c>
      <c r="K55">
        <f t="shared" si="1"/>
        <v>480</v>
      </c>
    </row>
    <row r="56" spans="1:11" ht="15" thickBot="1">
      <c r="A56" s="5" t="s">
        <v>175</v>
      </c>
      <c r="B56" s="70">
        <v>226300</v>
      </c>
      <c r="C56" s="70">
        <v>129940</v>
      </c>
      <c r="D56" s="6">
        <v>244</v>
      </c>
      <c r="E56" s="70">
        <v>356240</v>
      </c>
      <c r="F56" s="10">
        <v>336</v>
      </c>
      <c r="H56" s="71" t="str">
        <f t="shared" si="2"/>
        <v>6240</v>
      </c>
      <c r="I56">
        <f t="shared" si="0"/>
        <v>4</v>
      </c>
      <c r="K56">
        <f t="shared" si="1"/>
        <v>6240</v>
      </c>
    </row>
    <row r="57" spans="1:11" ht="15" thickBot="1">
      <c r="A57" s="5" t="s">
        <v>176</v>
      </c>
      <c r="B57" s="70">
        <v>341640</v>
      </c>
      <c r="C57" s="70">
        <v>195640</v>
      </c>
      <c r="D57" s="6">
        <v>368</v>
      </c>
      <c r="E57" s="70">
        <v>537280</v>
      </c>
      <c r="F57" s="10">
        <v>452</v>
      </c>
      <c r="H57" s="71" t="str">
        <f t="shared" si="2"/>
        <v>7280</v>
      </c>
      <c r="I57">
        <f t="shared" si="0"/>
        <v>4</v>
      </c>
      <c r="K57">
        <f t="shared" si="1"/>
        <v>7280</v>
      </c>
    </row>
    <row r="58" spans="1:11" ht="15" thickBot="1">
      <c r="A58" s="5" t="s">
        <v>177</v>
      </c>
      <c r="B58" s="70">
        <v>563560</v>
      </c>
      <c r="C58" s="70">
        <v>321200</v>
      </c>
      <c r="D58" s="6">
        <v>606</v>
      </c>
      <c r="E58" s="70">
        <v>884760</v>
      </c>
      <c r="F58" s="10">
        <v>293</v>
      </c>
      <c r="H58" s="71" t="str">
        <f t="shared" si="2"/>
        <v>4760</v>
      </c>
      <c r="I58">
        <f t="shared" si="0"/>
        <v>4</v>
      </c>
      <c r="K58">
        <f t="shared" si="1"/>
        <v>4760</v>
      </c>
    </row>
    <row r="59" spans="1:11" ht="15" thickBot="1">
      <c r="A59" s="5" t="s">
        <v>178</v>
      </c>
      <c r="B59" s="70">
        <v>264260</v>
      </c>
      <c r="C59" s="70">
        <v>151840</v>
      </c>
      <c r="D59" s="6">
        <v>285</v>
      </c>
      <c r="E59" s="70">
        <v>416100</v>
      </c>
      <c r="F59" s="10">
        <v>368</v>
      </c>
      <c r="H59" s="71" t="str">
        <f t="shared" si="2"/>
        <v>6100</v>
      </c>
      <c r="I59">
        <f t="shared" si="0"/>
        <v>4</v>
      </c>
      <c r="K59">
        <f t="shared" si="1"/>
        <v>6100</v>
      </c>
    </row>
    <row r="60" spans="1:11" ht="15" thickBot="1">
      <c r="A60" s="5" t="s">
        <v>179</v>
      </c>
      <c r="B60" s="70">
        <v>172280</v>
      </c>
      <c r="C60" s="70">
        <v>97820</v>
      </c>
      <c r="D60" s="6">
        <v>185</v>
      </c>
      <c r="E60" s="70">
        <v>270100</v>
      </c>
      <c r="F60" s="10">
        <v>354</v>
      </c>
      <c r="H60" s="71" t="str">
        <f t="shared" si="2"/>
        <v>0100</v>
      </c>
      <c r="I60">
        <f t="shared" si="0"/>
        <v>4</v>
      </c>
      <c r="K60">
        <f t="shared" si="1"/>
        <v>100</v>
      </c>
    </row>
    <row r="61" spans="1:11" ht="15" thickBot="1">
      <c r="A61" s="5" t="s">
        <v>93</v>
      </c>
      <c r="B61" s="70">
        <v>294920</v>
      </c>
      <c r="C61" s="70">
        <v>169360</v>
      </c>
      <c r="D61" s="6">
        <v>318</v>
      </c>
      <c r="E61" s="70">
        <v>464280</v>
      </c>
      <c r="F61" s="10">
        <v>392</v>
      </c>
      <c r="H61" s="71" t="str">
        <f t="shared" si="2"/>
        <v>4280</v>
      </c>
      <c r="I61">
        <f t="shared" si="0"/>
        <v>4</v>
      </c>
      <c r="K61">
        <f t="shared" si="1"/>
        <v>4280</v>
      </c>
    </row>
    <row r="62" spans="1:11" ht="15" thickBot="1">
      <c r="A62" s="5" t="s">
        <v>180</v>
      </c>
      <c r="B62" s="70">
        <v>335800</v>
      </c>
      <c r="C62" s="70">
        <v>191260</v>
      </c>
      <c r="D62" s="6">
        <v>361</v>
      </c>
      <c r="E62" s="70">
        <v>527060</v>
      </c>
      <c r="F62" s="10">
        <v>301</v>
      </c>
      <c r="H62" s="71" t="str">
        <f t="shared" si="2"/>
        <v>7060</v>
      </c>
      <c r="I62">
        <f t="shared" si="0"/>
        <v>4</v>
      </c>
      <c r="K62">
        <f t="shared" si="1"/>
        <v>7060</v>
      </c>
    </row>
    <row r="63" spans="1:11" ht="15" thickBot="1">
      <c r="A63" s="5" t="s">
        <v>181</v>
      </c>
      <c r="B63" s="70">
        <v>245280</v>
      </c>
      <c r="C63" s="70">
        <v>140160</v>
      </c>
      <c r="D63" s="6">
        <v>264</v>
      </c>
      <c r="E63" s="70">
        <v>385440</v>
      </c>
      <c r="F63" s="10">
        <v>592</v>
      </c>
      <c r="H63" s="71" t="str">
        <f t="shared" si="2"/>
        <v>5440</v>
      </c>
      <c r="I63">
        <f t="shared" si="0"/>
        <v>4</v>
      </c>
      <c r="K63">
        <f t="shared" si="1"/>
        <v>5440</v>
      </c>
    </row>
    <row r="64" spans="1:11" ht="15" thickBot="1">
      <c r="A64" s="5" t="s">
        <v>182</v>
      </c>
      <c r="B64" s="70">
        <v>747520</v>
      </c>
      <c r="C64" s="70">
        <v>426320</v>
      </c>
      <c r="D64" s="6">
        <v>804</v>
      </c>
      <c r="E64" s="70">
        <v>1173840</v>
      </c>
      <c r="F64" s="10">
        <v>324</v>
      </c>
      <c r="H64" s="71" t="str">
        <f t="shared" si="2"/>
        <v>73840</v>
      </c>
      <c r="I64">
        <f t="shared" si="0"/>
        <v>5</v>
      </c>
      <c r="K64">
        <f t="shared" si="1"/>
        <v>73840</v>
      </c>
    </row>
    <row r="65" spans="1:11" ht="15" thickBot="1">
      <c r="A65" s="5" t="s">
        <v>183</v>
      </c>
      <c r="B65" s="70">
        <v>230680</v>
      </c>
      <c r="C65" s="70">
        <v>131400</v>
      </c>
      <c r="D65" s="6">
        <v>248</v>
      </c>
      <c r="E65" s="70">
        <v>362080</v>
      </c>
      <c r="F65" s="10">
        <v>509</v>
      </c>
      <c r="H65" s="71" t="str">
        <f t="shared" si="2"/>
        <v>2080</v>
      </c>
      <c r="I65">
        <f t="shared" si="0"/>
        <v>4</v>
      </c>
      <c r="K65">
        <f t="shared" si="1"/>
        <v>2080</v>
      </c>
    </row>
    <row r="66" spans="1:11" ht="15" thickBot="1">
      <c r="A66" s="5" t="s">
        <v>184</v>
      </c>
      <c r="B66" s="70">
        <v>312440</v>
      </c>
      <c r="C66" s="70">
        <v>178120</v>
      </c>
      <c r="D66" s="6">
        <v>336</v>
      </c>
      <c r="E66" s="70">
        <v>490560</v>
      </c>
      <c r="F66" s="10">
        <v>371</v>
      </c>
      <c r="H66" s="71" t="str">
        <f t="shared" si="2"/>
        <v>0560</v>
      </c>
      <c r="I66">
        <f t="shared" si="0"/>
        <v>4</v>
      </c>
      <c r="K66">
        <f t="shared" si="1"/>
        <v>560</v>
      </c>
    </row>
    <row r="67" spans="1:11" ht="15" thickBot="1">
      <c r="A67" s="5" t="s">
        <v>185</v>
      </c>
      <c r="B67" s="70">
        <v>303680</v>
      </c>
      <c r="C67" s="70">
        <v>173740</v>
      </c>
      <c r="D67" s="6">
        <v>327</v>
      </c>
      <c r="E67" s="70">
        <v>477420</v>
      </c>
      <c r="F67" s="10">
        <v>404</v>
      </c>
      <c r="H67" s="71" t="str">
        <f t="shared" si="2"/>
        <v>7420</v>
      </c>
      <c r="I67">
        <f t="shared" si="0"/>
        <v>4</v>
      </c>
      <c r="K67">
        <f t="shared" si="1"/>
        <v>7420</v>
      </c>
    </row>
    <row r="68" spans="1:11" ht="15" thickBot="1">
      <c r="A68" s="5" t="s">
        <v>186</v>
      </c>
      <c r="B68" s="70">
        <v>579620</v>
      </c>
      <c r="C68" s="70">
        <v>329960</v>
      </c>
      <c r="D68" s="6">
        <v>623</v>
      </c>
      <c r="E68" s="70">
        <v>909580</v>
      </c>
      <c r="F68" s="10">
        <v>223</v>
      </c>
      <c r="H68" s="71" t="str">
        <f t="shared" si="2"/>
        <v>9580</v>
      </c>
      <c r="I68">
        <f t="shared" ref="I68:I131" si="3">LEN(E68)-2</f>
        <v>4</v>
      </c>
      <c r="K68">
        <f t="shared" ref="K68:K131" si="4">_xlfn.NUMBERVALUE(H68)</f>
        <v>9580</v>
      </c>
    </row>
    <row r="69" spans="1:11" ht="15" thickBot="1">
      <c r="A69" s="5" t="s">
        <v>187</v>
      </c>
      <c r="B69" s="70">
        <v>299300</v>
      </c>
      <c r="C69" s="70">
        <v>170820</v>
      </c>
      <c r="D69" s="6">
        <v>322</v>
      </c>
      <c r="E69" s="70">
        <v>470120</v>
      </c>
      <c r="F69" s="10">
        <v>389</v>
      </c>
      <c r="H69" s="71" t="str">
        <f t="shared" ref="H69:H132" si="5">RIGHT(E69,I69)</f>
        <v>0120</v>
      </c>
      <c r="I69">
        <f t="shared" si="3"/>
        <v>4</v>
      </c>
      <c r="K69">
        <f t="shared" si="4"/>
        <v>120</v>
      </c>
    </row>
    <row r="70" spans="1:11" ht="15" thickBot="1">
      <c r="A70" s="5" t="s">
        <v>97</v>
      </c>
      <c r="B70" s="70">
        <v>773800</v>
      </c>
      <c r="C70" s="70">
        <v>440920</v>
      </c>
      <c r="D70" s="6">
        <v>832</v>
      </c>
      <c r="E70" s="70">
        <v>1214720</v>
      </c>
      <c r="F70" s="10">
        <v>340</v>
      </c>
      <c r="H70" s="71" t="str">
        <f t="shared" si="5"/>
        <v>14720</v>
      </c>
      <c r="I70">
        <f t="shared" si="3"/>
        <v>5</v>
      </c>
      <c r="K70">
        <f t="shared" si="4"/>
        <v>14720</v>
      </c>
    </row>
    <row r="71" spans="1:11" ht="15" thickBot="1">
      <c r="A71" s="5" t="s">
        <v>188</v>
      </c>
      <c r="B71" s="70">
        <v>86140</v>
      </c>
      <c r="C71" s="70">
        <v>48180</v>
      </c>
      <c r="D71" s="6">
        <v>92</v>
      </c>
      <c r="E71" s="70">
        <v>134320</v>
      </c>
      <c r="F71" s="10">
        <v>467</v>
      </c>
      <c r="H71" s="71" t="str">
        <f t="shared" si="5"/>
        <v>4320</v>
      </c>
      <c r="I71">
        <f t="shared" si="3"/>
        <v>4</v>
      </c>
      <c r="K71">
        <f t="shared" si="4"/>
        <v>4320</v>
      </c>
    </row>
    <row r="72" spans="1:11" ht="15" thickBot="1">
      <c r="A72" s="5" t="s">
        <v>189</v>
      </c>
      <c r="B72" s="70">
        <v>652620</v>
      </c>
      <c r="C72" s="70">
        <v>373760</v>
      </c>
      <c r="D72" s="6">
        <v>703</v>
      </c>
      <c r="E72" s="70">
        <v>1026380</v>
      </c>
      <c r="F72" s="10">
        <v>350</v>
      </c>
      <c r="H72" s="71" t="str">
        <f t="shared" si="5"/>
        <v>26380</v>
      </c>
      <c r="I72">
        <f t="shared" si="3"/>
        <v>5</v>
      </c>
      <c r="K72">
        <f t="shared" si="4"/>
        <v>26380</v>
      </c>
    </row>
    <row r="73" spans="1:11" ht="15" thickBot="1">
      <c r="A73" s="5" t="s">
        <v>190</v>
      </c>
      <c r="B73" s="70">
        <v>350400</v>
      </c>
      <c r="C73" s="70">
        <v>200020</v>
      </c>
      <c r="D73" s="6">
        <v>377</v>
      </c>
      <c r="E73" s="70">
        <v>550420</v>
      </c>
      <c r="F73" s="10">
        <v>380</v>
      </c>
      <c r="H73" s="71" t="str">
        <f t="shared" si="5"/>
        <v>0420</v>
      </c>
      <c r="I73">
        <f t="shared" si="3"/>
        <v>4</v>
      </c>
      <c r="K73">
        <f t="shared" si="4"/>
        <v>420</v>
      </c>
    </row>
    <row r="74" spans="1:11" ht="15" thickBot="1">
      <c r="A74" s="5" t="s">
        <v>191</v>
      </c>
      <c r="B74" s="70">
        <v>93440</v>
      </c>
      <c r="C74" s="70">
        <v>52560</v>
      </c>
      <c r="D74" s="6">
        <v>100</v>
      </c>
      <c r="E74" s="70">
        <v>146000</v>
      </c>
      <c r="F74" s="10">
        <v>314</v>
      </c>
      <c r="H74" s="71" t="str">
        <f t="shared" si="5"/>
        <v>6000</v>
      </c>
      <c r="I74">
        <f t="shared" si="3"/>
        <v>4</v>
      </c>
      <c r="K74">
        <f t="shared" si="4"/>
        <v>6000</v>
      </c>
    </row>
    <row r="75" spans="1:11" ht="15" thickBot="1">
      <c r="A75" s="5" t="s">
        <v>192</v>
      </c>
      <c r="B75" s="70">
        <v>506620</v>
      </c>
      <c r="C75" s="70">
        <v>289080</v>
      </c>
      <c r="D75" s="6">
        <v>545</v>
      </c>
      <c r="E75" s="70">
        <v>795700</v>
      </c>
      <c r="F75" s="10">
        <v>317</v>
      </c>
      <c r="H75" s="71" t="str">
        <f t="shared" si="5"/>
        <v>5700</v>
      </c>
      <c r="I75">
        <f t="shared" si="3"/>
        <v>4</v>
      </c>
      <c r="K75">
        <f t="shared" si="4"/>
        <v>5700</v>
      </c>
    </row>
    <row r="76" spans="1:11" ht="15" thickBot="1">
      <c r="A76" s="5" t="s">
        <v>193</v>
      </c>
      <c r="B76" s="70">
        <v>252580</v>
      </c>
      <c r="C76" s="70">
        <v>144540</v>
      </c>
      <c r="D76" s="6">
        <v>272</v>
      </c>
      <c r="E76" s="70">
        <v>397120</v>
      </c>
      <c r="F76" s="10">
        <v>344</v>
      </c>
      <c r="H76" s="71" t="str">
        <f t="shared" si="5"/>
        <v>7120</v>
      </c>
      <c r="I76">
        <f t="shared" si="3"/>
        <v>4</v>
      </c>
      <c r="K76">
        <f t="shared" si="4"/>
        <v>7120</v>
      </c>
    </row>
    <row r="77" spans="1:11" ht="15" thickBot="1">
      <c r="A77" s="5" t="s">
        <v>195</v>
      </c>
      <c r="B77" s="70">
        <v>951920</v>
      </c>
      <c r="C77" s="70">
        <v>543120</v>
      </c>
      <c r="D77" s="6">
        <v>1024</v>
      </c>
      <c r="E77" s="70">
        <v>1495040</v>
      </c>
      <c r="F77" s="10">
        <v>308</v>
      </c>
      <c r="H77" s="71" t="str">
        <f t="shared" si="5"/>
        <v>95040</v>
      </c>
      <c r="I77">
        <f t="shared" si="3"/>
        <v>5</v>
      </c>
      <c r="K77">
        <f t="shared" si="4"/>
        <v>95040</v>
      </c>
    </row>
    <row r="78" spans="1:11" ht="15" thickBot="1">
      <c r="A78" s="5" t="s">
        <v>196</v>
      </c>
      <c r="B78" s="70">
        <v>220460</v>
      </c>
      <c r="C78" s="70">
        <v>125560</v>
      </c>
      <c r="D78" s="6">
        <v>237</v>
      </c>
      <c r="E78" s="70">
        <v>346020</v>
      </c>
      <c r="F78" s="10">
        <v>381</v>
      </c>
      <c r="H78" s="71" t="str">
        <f t="shared" si="5"/>
        <v>6020</v>
      </c>
      <c r="I78">
        <f t="shared" si="3"/>
        <v>4</v>
      </c>
      <c r="K78">
        <f t="shared" si="4"/>
        <v>6020</v>
      </c>
    </row>
    <row r="79" spans="1:11" ht="15" thickBot="1">
      <c r="A79" s="5" t="s">
        <v>197</v>
      </c>
      <c r="B79" s="70">
        <v>312440</v>
      </c>
      <c r="C79" s="70">
        <v>178120</v>
      </c>
      <c r="D79" s="6">
        <v>336</v>
      </c>
      <c r="E79" s="70">
        <v>490560</v>
      </c>
      <c r="F79" s="10">
        <v>376</v>
      </c>
      <c r="H79" s="71" t="str">
        <f t="shared" si="5"/>
        <v>0560</v>
      </c>
      <c r="I79">
        <f t="shared" si="3"/>
        <v>4</v>
      </c>
      <c r="K79">
        <f t="shared" si="4"/>
        <v>560</v>
      </c>
    </row>
    <row r="80" spans="1:11" ht="15" thickBot="1">
      <c r="A80" s="5" t="s">
        <v>198</v>
      </c>
      <c r="B80" s="70">
        <v>248200</v>
      </c>
      <c r="C80" s="70">
        <v>140160</v>
      </c>
      <c r="D80" s="6">
        <v>266</v>
      </c>
      <c r="E80" s="70">
        <v>388360</v>
      </c>
      <c r="F80" s="10">
        <v>324</v>
      </c>
      <c r="H80" s="71" t="str">
        <f t="shared" si="5"/>
        <v>8360</v>
      </c>
      <c r="I80">
        <f t="shared" si="3"/>
        <v>4</v>
      </c>
      <c r="K80">
        <f t="shared" si="4"/>
        <v>8360</v>
      </c>
    </row>
    <row r="81" spans="1:11" ht="15" thickBot="1">
      <c r="A81" s="5" t="s">
        <v>199</v>
      </c>
      <c r="B81" s="70">
        <v>146000</v>
      </c>
      <c r="C81" s="70">
        <v>83220</v>
      </c>
      <c r="D81" s="6">
        <v>157</v>
      </c>
      <c r="E81" s="70">
        <v>229220</v>
      </c>
      <c r="F81" s="10">
        <v>358</v>
      </c>
      <c r="H81" s="71" t="str">
        <f t="shared" si="5"/>
        <v>9220</v>
      </c>
      <c r="I81">
        <f t="shared" si="3"/>
        <v>4</v>
      </c>
      <c r="K81">
        <f t="shared" si="4"/>
        <v>9220</v>
      </c>
    </row>
    <row r="82" spans="1:11" ht="15" thickBot="1">
      <c r="A82" s="5" t="s">
        <v>200</v>
      </c>
      <c r="B82" s="70">
        <v>170820</v>
      </c>
      <c r="C82" s="70">
        <v>96360</v>
      </c>
      <c r="D82" s="6">
        <v>183</v>
      </c>
      <c r="E82" s="70">
        <v>267180</v>
      </c>
      <c r="F82" s="10">
        <v>328</v>
      </c>
      <c r="H82" s="71" t="str">
        <f t="shared" si="5"/>
        <v>7180</v>
      </c>
      <c r="I82">
        <f t="shared" si="3"/>
        <v>4</v>
      </c>
      <c r="K82">
        <f t="shared" si="4"/>
        <v>7180</v>
      </c>
    </row>
    <row r="83" spans="1:11" ht="15" thickBot="1">
      <c r="A83" s="5" t="s">
        <v>201</v>
      </c>
      <c r="B83" s="70">
        <v>475960</v>
      </c>
      <c r="C83" s="70">
        <v>271560</v>
      </c>
      <c r="D83" s="6">
        <v>512</v>
      </c>
      <c r="E83" s="70">
        <v>747520</v>
      </c>
      <c r="F83" s="10">
        <v>290</v>
      </c>
      <c r="H83" s="71" t="str">
        <f t="shared" si="5"/>
        <v>7520</v>
      </c>
      <c r="I83">
        <f t="shared" si="3"/>
        <v>4</v>
      </c>
      <c r="K83">
        <f t="shared" si="4"/>
        <v>7520</v>
      </c>
    </row>
    <row r="84" spans="1:11" ht="15" thickBot="1">
      <c r="A84" s="5" t="s">
        <v>202</v>
      </c>
      <c r="B84" s="70">
        <v>351860</v>
      </c>
      <c r="C84" s="70">
        <v>201480</v>
      </c>
      <c r="D84" s="6">
        <v>379</v>
      </c>
      <c r="E84" s="70">
        <v>553340</v>
      </c>
      <c r="F84" s="10">
        <v>393</v>
      </c>
      <c r="H84" s="71" t="str">
        <f t="shared" si="5"/>
        <v>3340</v>
      </c>
      <c r="I84">
        <f t="shared" si="3"/>
        <v>4</v>
      </c>
      <c r="K84">
        <f t="shared" si="4"/>
        <v>3340</v>
      </c>
    </row>
    <row r="85" spans="1:11" ht="15" thickBot="1">
      <c r="A85" s="5" t="s">
        <v>203</v>
      </c>
      <c r="B85" s="70">
        <v>792780</v>
      </c>
      <c r="C85" s="70">
        <v>451140</v>
      </c>
      <c r="D85" s="6">
        <v>852</v>
      </c>
      <c r="E85" s="70">
        <v>1243920</v>
      </c>
      <c r="F85" s="10">
        <v>393</v>
      </c>
      <c r="H85" s="71" t="str">
        <f t="shared" si="5"/>
        <v>43920</v>
      </c>
      <c r="I85">
        <f t="shared" si="3"/>
        <v>5</v>
      </c>
      <c r="K85">
        <f t="shared" si="4"/>
        <v>43920</v>
      </c>
    </row>
    <row r="86" spans="1:11" ht="15" thickBot="1">
      <c r="A86" s="5" t="s">
        <v>204</v>
      </c>
      <c r="B86" s="70">
        <v>59860</v>
      </c>
      <c r="C86" s="70">
        <v>35040</v>
      </c>
      <c r="D86" s="6">
        <v>65</v>
      </c>
      <c r="E86" s="70">
        <v>94900</v>
      </c>
      <c r="F86" s="10">
        <v>490</v>
      </c>
      <c r="H86" s="71" t="str">
        <f t="shared" si="5"/>
        <v>900</v>
      </c>
      <c r="I86">
        <f t="shared" si="3"/>
        <v>3</v>
      </c>
      <c r="K86">
        <f t="shared" si="4"/>
        <v>900</v>
      </c>
    </row>
    <row r="87" spans="1:11" ht="15" thickBot="1">
      <c r="A87" s="5" t="s">
        <v>205</v>
      </c>
      <c r="B87" s="70">
        <v>773800</v>
      </c>
      <c r="C87" s="70">
        <v>440920</v>
      </c>
      <c r="D87" s="6">
        <v>832</v>
      </c>
      <c r="E87" s="70">
        <v>1214720</v>
      </c>
      <c r="F87" s="10">
        <v>218</v>
      </c>
      <c r="H87" s="71" t="str">
        <f t="shared" si="5"/>
        <v>14720</v>
      </c>
      <c r="I87">
        <f t="shared" si="3"/>
        <v>5</v>
      </c>
      <c r="K87">
        <f t="shared" si="4"/>
        <v>14720</v>
      </c>
    </row>
    <row r="88" spans="1:11" ht="15" thickBot="1">
      <c r="A88" s="5" t="s">
        <v>206</v>
      </c>
      <c r="B88" s="70">
        <v>172280</v>
      </c>
      <c r="C88" s="70">
        <v>97820</v>
      </c>
      <c r="D88" s="6">
        <v>185</v>
      </c>
      <c r="E88" s="70">
        <v>270100</v>
      </c>
      <c r="F88" s="10">
        <v>447</v>
      </c>
      <c r="H88" s="71" t="str">
        <f t="shared" si="5"/>
        <v>0100</v>
      </c>
      <c r="I88">
        <f t="shared" si="3"/>
        <v>4</v>
      </c>
      <c r="K88">
        <f t="shared" si="4"/>
        <v>100</v>
      </c>
    </row>
    <row r="89" spans="1:11" ht="15" thickBot="1">
      <c r="A89" s="5" t="s">
        <v>207</v>
      </c>
      <c r="B89" s="70">
        <v>290540</v>
      </c>
      <c r="C89" s="70">
        <v>164980</v>
      </c>
      <c r="D89" s="6">
        <v>312</v>
      </c>
      <c r="E89" s="70">
        <v>455520</v>
      </c>
      <c r="F89" s="10">
        <v>346</v>
      </c>
      <c r="H89" s="71" t="str">
        <f t="shared" si="5"/>
        <v>5520</v>
      </c>
      <c r="I89">
        <f t="shared" si="3"/>
        <v>4</v>
      </c>
      <c r="K89">
        <f t="shared" si="4"/>
        <v>5520</v>
      </c>
    </row>
    <row r="90" spans="1:11" ht="15" thickBot="1">
      <c r="A90" s="5" t="s">
        <v>208</v>
      </c>
      <c r="B90" s="70">
        <v>1020540</v>
      </c>
      <c r="C90" s="70">
        <v>582540</v>
      </c>
      <c r="D90" s="6">
        <v>1098</v>
      </c>
      <c r="E90" s="70">
        <v>1603080</v>
      </c>
      <c r="F90" s="10">
        <v>394</v>
      </c>
      <c r="H90" s="71" t="str">
        <f t="shared" si="5"/>
        <v>03080</v>
      </c>
      <c r="I90">
        <f t="shared" si="3"/>
        <v>5</v>
      </c>
      <c r="K90">
        <f t="shared" si="4"/>
        <v>3080</v>
      </c>
    </row>
    <row r="91" spans="1:11" ht="15" thickBot="1">
      <c r="A91" s="5" t="s">
        <v>209</v>
      </c>
      <c r="B91" s="70">
        <v>216080</v>
      </c>
      <c r="C91" s="70">
        <v>124100</v>
      </c>
      <c r="D91" s="6">
        <v>233</v>
      </c>
      <c r="E91" s="70">
        <v>340180</v>
      </c>
      <c r="F91" s="10">
        <v>355</v>
      </c>
      <c r="H91" s="71" t="str">
        <f t="shared" si="5"/>
        <v>0180</v>
      </c>
      <c r="I91">
        <f t="shared" si="3"/>
        <v>4</v>
      </c>
      <c r="K91">
        <f t="shared" si="4"/>
        <v>180</v>
      </c>
    </row>
    <row r="92" spans="1:11" ht="15" thickBot="1">
      <c r="A92" s="5" t="s">
        <v>211</v>
      </c>
      <c r="B92" s="70">
        <v>1674620</v>
      </c>
      <c r="C92" s="70">
        <v>954840</v>
      </c>
      <c r="D92" s="6">
        <v>1801</v>
      </c>
      <c r="E92" s="70">
        <v>2629460</v>
      </c>
      <c r="F92" s="10">
        <v>252</v>
      </c>
      <c r="H92" s="71" t="str">
        <f t="shared" si="5"/>
        <v>29460</v>
      </c>
      <c r="I92">
        <f t="shared" si="3"/>
        <v>5</v>
      </c>
      <c r="K92">
        <f t="shared" si="4"/>
        <v>29460</v>
      </c>
    </row>
    <row r="93" spans="1:11" ht="15" thickBot="1">
      <c r="A93" s="5" t="s">
        <v>212</v>
      </c>
      <c r="B93" s="70">
        <v>183960</v>
      </c>
      <c r="C93" s="70">
        <v>105120</v>
      </c>
      <c r="D93" s="6">
        <v>198</v>
      </c>
      <c r="E93" s="70">
        <v>289080</v>
      </c>
      <c r="F93" s="10">
        <v>317</v>
      </c>
      <c r="H93" s="71" t="str">
        <f t="shared" si="5"/>
        <v>9080</v>
      </c>
      <c r="I93">
        <f t="shared" si="3"/>
        <v>4</v>
      </c>
      <c r="K93">
        <f t="shared" si="4"/>
        <v>9080</v>
      </c>
    </row>
    <row r="94" spans="1:11" ht="15" thickBot="1">
      <c r="A94" s="5" t="s">
        <v>213</v>
      </c>
      <c r="B94" s="70">
        <v>1551980</v>
      </c>
      <c r="C94" s="70">
        <v>884760</v>
      </c>
      <c r="D94" s="6">
        <v>1669</v>
      </c>
      <c r="E94" s="70">
        <v>2436740</v>
      </c>
      <c r="F94" s="10">
        <v>303</v>
      </c>
      <c r="H94" s="71" t="str">
        <f t="shared" si="5"/>
        <v>36740</v>
      </c>
      <c r="I94">
        <f t="shared" si="3"/>
        <v>5</v>
      </c>
      <c r="K94">
        <f t="shared" si="4"/>
        <v>36740</v>
      </c>
    </row>
    <row r="95" spans="1:11" ht="15" thickBot="1">
      <c r="A95" s="5" t="s">
        <v>214</v>
      </c>
      <c r="B95" s="70">
        <v>337260</v>
      </c>
      <c r="C95" s="70">
        <v>191260</v>
      </c>
      <c r="D95" s="6">
        <v>362</v>
      </c>
      <c r="E95" s="70">
        <v>528520</v>
      </c>
      <c r="F95" s="10">
        <v>428</v>
      </c>
      <c r="H95" s="71" t="str">
        <f t="shared" si="5"/>
        <v>8520</v>
      </c>
      <c r="I95">
        <f t="shared" si="3"/>
        <v>4</v>
      </c>
      <c r="K95">
        <f t="shared" si="4"/>
        <v>8520</v>
      </c>
    </row>
    <row r="96" spans="1:11" ht="15" thickBot="1">
      <c r="A96" s="5" t="s">
        <v>215</v>
      </c>
      <c r="B96" s="70">
        <v>221920</v>
      </c>
      <c r="C96" s="70">
        <v>125560</v>
      </c>
      <c r="D96" s="6">
        <v>238</v>
      </c>
      <c r="E96" s="70">
        <v>347480</v>
      </c>
      <c r="F96" s="10">
        <v>431</v>
      </c>
      <c r="H96" s="71" t="str">
        <f t="shared" si="5"/>
        <v>7480</v>
      </c>
      <c r="I96">
        <f t="shared" si="3"/>
        <v>4</v>
      </c>
      <c r="K96">
        <f t="shared" si="4"/>
        <v>7480</v>
      </c>
    </row>
    <row r="97" spans="1:11" ht="15" thickBot="1">
      <c r="A97" s="5" t="s">
        <v>216</v>
      </c>
      <c r="B97" s="70">
        <v>309520</v>
      </c>
      <c r="C97" s="70">
        <v>176660</v>
      </c>
      <c r="D97" s="6">
        <v>333</v>
      </c>
      <c r="E97" s="70">
        <v>486180</v>
      </c>
      <c r="F97" s="10">
        <v>357</v>
      </c>
      <c r="H97" s="71" t="str">
        <f t="shared" si="5"/>
        <v>6180</v>
      </c>
      <c r="I97">
        <f t="shared" si="3"/>
        <v>4</v>
      </c>
      <c r="K97">
        <f t="shared" si="4"/>
        <v>6180</v>
      </c>
    </row>
    <row r="98" spans="1:11" ht="15" thickBot="1">
      <c r="A98" s="5" t="s">
        <v>217</v>
      </c>
      <c r="B98" s="70">
        <v>185420</v>
      </c>
      <c r="C98" s="70">
        <v>106580</v>
      </c>
      <c r="D98" s="6">
        <v>200</v>
      </c>
      <c r="E98" s="70">
        <v>292000</v>
      </c>
      <c r="F98" s="10">
        <v>337</v>
      </c>
      <c r="H98" s="71" t="str">
        <f t="shared" si="5"/>
        <v>2000</v>
      </c>
      <c r="I98">
        <f t="shared" si="3"/>
        <v>4</v>
      </c>
      <c r="K98">
        <f t="shared" si="4"/>
        <v>2000</v>
      </c>
    </row>
    <row r="99" spans="1:11" ht="15" thickBot="1">
      <c r="A99" s="5" t="s">
        <v>218</v>
      </c>
      <c r="B99" s="70">
        <v>329960</v>
      </c>
      <c r="C99" s="70">
        <v>188340</v>
      </c>
      <c r="D99" s="6">
        <v>355</v>
      </c>
      <c r="E99" s="70">
        <v>518300</v>
      </c>
      <c r="F99" s="10">
        <v>384</v>
      </c>
      <c r="H99" s="71" t="str">
        <f t="shared" si="5"/>
        <v>8300</v>
      </c>
      <c r="I99">
        <f t="shared" si="3"/>
        <v>4</v>
      </c>
      <c r="K99">
        <f t="shared" si="4"/>
        <v>8300</v>
      </c>
    </row>
    <row r="100" spans="1:11" ht="15" thickBot="1">
      <c r="A100" s="5" t="s">
        <v>219</v>
      </c>
      <c r="B100" s="70">
        <v>303680</v>
      </c>
      <c r="C100" s="70">
        <v>173740</v>
      </c>
      <c r="D100" s="6">
        <v>327</v>
      </c>
      <c r="E100" s="70">
        <v>477420</v>
      </c>
      <c r="F100" s="10">
        <v>391</v>
      </c>
      <c r="H100" s="71" t="str">
        <f t="shared" si="5"/>
        <v>7420</v>
      </c>
      <c r="I100">
        <f t="shared" si="3"/>
        <v>4</v>
      </c>
      <c r="K100">
        <f t="shared" si="4"/>
        <v>7420</v>
      </c>
    </row>
    <row r="101" spans="1:11" ht="15" thickBot="1">
      <c r="A101" s="5" t="s">
        <v>220</v>
      </c>
      <c r="B101" s="70">
        <v>182500</v>
      </c>
      <c r="C101" s="70">
        <v>103660</v>
      </c>
      <c r="D101" s="6">
        <v>196</v>
      </c>
      <c r="E101" s="70">
        <v>286160</v>
      </c>
      <c r="F101" s="10">
        <v>331</v>
      </c>
      <c r="H101" s="71" t="str">
        <f t="shared" si="5"/>
        <v>6160</v>
      </c>
      <c r="I101">
        <f t="shared" si="3"/>
        <v>4</v>
      </c>
      <c r="K101">
        <f t="shared" si="4"/>
        <v>6160</v>
      </c>
    </row>
    <row r="102" spans="1:11" ht="15" thickBot="1">
      <c r="A102" s="5" t="s">
        <v>221</v>
      </c>
      <c r="B102" s="70">
        <v>221920</v>
      </c>
      <c r="C102" s="70">
        <v>125560</v>
      </c>
      <c r="D102" s="6">
        <v>238</v>
      </c>
      <c r="E102" s="70">
        <v>347480</v>
      </c>
      <c r="F102" s="10">
        <v>363</v>
      </c>
      <c r="H102" s="71" t="str">
        <f t="shared" si="5"/>
        <v>7480</v>
      </c>
      <c r="I102">
        <f t="shared" si="3"/>
        <v>4</v>
      </c>
      <c r="K102">
        <f t="shared" si="4"/>
        <v>7480</v>
      </c>
    </row>
    <row r="103" spans="1:11" ht="15" thickBot="1">
      <c r="A103" s="5" t="s">
        <v>222</v>
      </c>
      <c r="B103" s="70">
        <v>438000</v>
      </c>
      <c r="C103" s="70">
        <v>249660</v>
      </c>
      <c r="D103" s="6">
        <v>471</v>
      </c>
      <c r="E103" s="70">
        <v>687660</v>
      </c>
      <c r="F103" s="10">
        <v>339</v>
      </c>
      <c r="H103" s="71" t="str">
        <f t="shared" si="5"/>
        <v>7660</v>
      </c>
      <c r="I103">
        <f t="shared" si="3"/>
        <v>4</v>
      </c>
      <c r="K103">
        <f t="shared" si="4"/>
        <v>7660</v>
      </c>
    </row>
    <row r="104" spans="1:11" ht="15" thickBot="1">
      <c r="A104" s="5" t="s">
        <v>223</v>
      </c>
      <c r="B104" s="70">
        <v>360620</v>
      </c>
      <c r="C104" s="70">
        <v>205860</v>
      </c>
      <c r="D104" s="6">
        <v>388</v>
      </c>
      <c r="E104" s="70">
        <v>566480</v>
      </c>
      <c r="F104" s="10">
        <v>321</v>
      </c>
      <c r="H104" s="71" t="str">
        <f t="shared" si="5"/>
        <v>6480</v>
      </c>
      <c r="I104">
        <f t="shared" si="3"/>
        <v>4</v>
      </c>
      <c r="K104">
        <f t="shared" si="4"/>
        <v>6480</v>
      </c>
    </row>
    <row r="105" spans="1:11" ht="15" thickBot="1">
      <c r="A105" s="5" t="s">
        <v>224</v>
      </c>
      <c r="B105" s="70">
        <v>195640</v>
      </c>
      <c r="C105" s="70">
        <v>112420</v>
      </c>
      <c r="D105" s="6">
        <v>211</v>
      </c>
      <c r="E105" s="70">
        <v>308060</v>
      </c>
      <c r="F105" s="10">
        <v>402</v>
      </c>
      <c r="H105" s="71" t="str">
        <f t="shared" si="5"/>
        <v>8060</v>
      </c>
      <c r="I105">
        <f t="shared" si="3"/>
        <v>4</v>
      </c>
      <c r="K105">
        <f t="shared" si="4"/>
        <v>8060</v>
      </c>
    </row>
    <row r="106" spans="1:11" ht="15" thickBot="1">
      <c r="A106" s="5" t="s">
        <v>225</v>
      </c>
      <c r="B106" s="70">
        <v>385440</v>
      </c>
      <c r="C106" s="70">
        <v>219000</v>
      </c>
      <c r="D106" s="6">
        <v>414</v>
      </c>
      <c r="E106" s="70">
        <v>604440</v>
      </c>
      <c r="F106" s="10">
        <v>634</v>
      </c>
      <c r="H106" s="71" t="str">
        <f t="shared" si="5"/>
        <v>4440</v>
      </c>
      <c r="I106">
        <f t="shared" si="3"/>
        <v>4</v>
      </c>
      <c r="K106">
        <f t="shared" si="4"/>
        <v>4440</v>
      </c>
    </row>
    <row r="107" spans="1:11" ht="15" thickBot="1">
      <c r="A107" s="5" t="s">
        <v>226</v>
      </c>
      <c r="B107" s="70">
        <v>162060</v>
      </c>
      <c r="C107" s="70">
        <v>91980</v>
      </c>
      <c r="D107" s="6">
        <v>174</v>
      </c>
      <c r="E107" s="70">
        <v>254040</v>
      </c>
      <c r="F107" s="10">
        <v>342</v>
      </c>
      <c r="H107" s="71" t="str">
        <f t="shared" si="5"/>
        <v>4040</v>
      </c>
      <c r="I107">
        <f t="shared" si="3"/>
        <v>4</v>
      </c>
      <c r="K107">
        <f t="shared" si="4"/>
        <v>4040</v>
      </c>
    </row>
    <row r="108" spans="1:11" ht="15" thickBot="1">
      <c r="A108" s="5" t="s">
        <v>228</v>
      </c>
      <c r="B108" s="70">
        <v>473040</v>
      </c>
      <c r="C108" s="70">
        <v>268640</v>
      </c>
      <c r="D108" s="6">
        <v>508</v>
      </c>
      <c r="E108" s="70">
        <v>741680</v>
      </c>
      <c r="F108" s="10">
        <v>331</v>
      </c>
      <c r="H108" s="71" t="str">
        <f t="shared" si="5"/>
        <v>1680</v>
      </c>
      <c r="I108">
        <f t="shared" si="3"/>
        <v>4</v>
      </c>
      <c r="K108">
        <f t="shared" si="4"/>
        <v>1680</v>
      </c>
    </row>
    <row r="109" spans="1:11" ht="15" thickBot="1">
      <c r="A109" s="5" t="s">
        <v>102</v>
      </c>
      <c r="B109" s="70">
        <v>1106680</v>
      </c>
      <c r="C109" s="70">
        <v>632180</v>
      </c>
      <c r="D109" s="6">
        <v>1191</v>
      </c>
      <c r="E109" s="70">
        <v>1738860</v>
      </c>
      <c r="F109" s="10">
        <v>338</v>
      </c>
      <c r="H109" s="71" t="str">
        <f t="shared" si="5"/>
        <v>38860</v>
      </c>
      <c r="I109">
        <f t="shared" si="3"/>
        <v>5</v>
      </c>
      <c r="K109">
        <f t="shared" si="4"/>
        <v>38860</v>
      </c>
    </row>
    <row r="110" spans="1:11" ht="15" thickBot="1">
      <c r="A110" s="5" t="s">
        <v>229</v>
      </c>
      <c r="B110" s="70">
        <v>183960</v>
      </c>
      <c r="C110" s="70">
        <v>105120</v>
      </c>
      <c r="D110" s="6">
        <v>198</v>
      </c>
      <c r="E110" s="70">
        <v>289080</v>
      </c>
      <c r="F110" s="10">
        <v>332</v>
      </c>
      <c r="H110" s="71" t="str">
        <f t="shared" si="5"/>
        <v>9080</v>
      </c>
      <c r="I110">
        <f t="shared" si="3"/>
        <v>4</v>
      </c>
      <c r="K110">
        <f t="shared" si="4"/>
        <v>9080</v>
      </c>
    </row>
    <row r="111" spans="1:11" ht="15" thickBot="1">
      <c r="A111" s="5" t="s">
        <v>230</v>
      </c>
      <c r="B111" s="70">
        <v>280320</v>
      </c>
      <c r="C111" s="70">
        <v>159140</v>
      </c>
      <c r="D111" s="6">
        <v>301</v>
      </c>
      <c r="E111" s="70">
        <v>439460</v>
      </c>
      <c r="F111" s="10">
        <v>349</v>
      </c>
      <c r="H111" s="71" t="str">
        <f t="shared" si="5"/>
        <v>9460</v>
      </c>
      <c r="I111">
        <f t="shared" si="3"/>
        <v>4</v>
      </c>
      <c r="K111">
        <f t="shared" si="4"/>
        <v>9460</v>
      </c>
    </row>
    <row r="112" spans="1:11" ht="15" thickBot="1">
      <c r="A112" s="5" t="s">
        <v>231</v>
      </c>
      <c r="B112" s="70">
        <v>1016160</v>
      </c>
      <c r="C112" s="70">
        <v>579620</v>
      </c>
      <c r="D112" s="6">
        <v>1093</v>
      </c>
      <c r="E112" s="70">
        <v>1595780</v>
      </c>
      <c r="F112" s="10">
        <v>514</v>
      </c>
      <c r="H112" s="71" t="str">
        <f t="shared" si="5"/>
        <v>95780</v>
      </c>
      <c r="I112">
        <f t="shared" si="3"/>
        <v>5</v>
      </c>
      <c r="K112">
        <f t="shared" si="4"/>
        <v>95780</v>
      </c>
    </row>
    <row r="113" spans="1:11" ht="15" thickBot="1">
      <c r="A113" s="5" t="s">
        <v>232</v>
      </c>
      <c r="B113" s="70">
        <v>756280</v>
      </c>
      <c r="C113" s="70">
        <v>430700</v>
      </c>
      <c r="D113" s="6">
        <v>813</v>
      </c>
      <c r="E113" s="70">
        <v>1186980</v>
      </c>
      <c r="F113" s="10">
        <v>446</v>
      </c>
      <c r="H113" s="71" t="str">
        <f t="shared" si="5"/>
        <v>86980</v>
      </c>
      <c r="I113">
        <f t="shared" si="3"/>
        <v>5</v>
      </c>
      <c r="K113">
        <f t="shared" si="4"/>
        <v>86980</v>
      </c>
    </row>
    <row r="114" spans="1:11" ht="15" thickBot="1">
      <c r="A114" s="5" t="s">
        <v>233</v>
      </c>
      <c r="B114" s="70">
        <v>309520</v>
      </c>
      <c r="C114" s="70">
        <v>176660</v>
      </c>
      <c r="D114" s="6">
        <v>333</v>
      </c>
      <c r="E114" s="70">
        <v>486180</v>
      </c>
      <c r="F114" s="10">
        <v>355</v>
      </c>
      <c r="H114" s="71" t="str">
        <f t="shared" si="5"/>
        <v>6180</v>
      </c>
      <c r="I114">
        <f t="shared" si="3"/>
        <v>4</v>
      </c>
      <c r="K114">
        <f t="shared" si="4"/>
        <v>6180</v>
      </c>
    </row>
    <row r="115" spans="1:11" ht="15" thickBot="1">
      <c r="A115" s="5" t="s">
        <v>101</v>
      </c>
      <c r="B115" s="70">
        <v>754820</v>
      </c>
      <c r="C115" s="70">
        <v>430700</v>
      </c>
      <c r="D115" s="6">
        <v>812</v>
      </c>
      <c r="E115" s="70">
        <v>1185520</v>
      </c>
      <c r="F115" s="10">
        <v>309</v>
      </c>
      <c r="H115" s="71" t="str">
        <f t="shared" si="5"/>
        <v>85520</v>
      </c>
      <c r="I115">
        <f t="shared" si="3"/>
        <v>5</v>
      </c>
      <c r="K115">
        <f t="shared" si="4"/>
        <v>85520</v>
      </c>
    </row>
    <row r="116" spans="1:11" ht="15" thickBot="1">
      <c r="A116" s="5" t="s">
        <v>234</v>
      </c>
      <c r="B116" s="70">
        <v>265720</v>
      </c>
      <c r="C116" s="70">
        <v>153300</v>
      </c>
      <c r="D116" s="6">
        <v>287</v>
      </c>
      <c r="E116" s="70">
        <v>419020</v>
      </c>
      <c r="F116" s="10">
        <v>380</v>
      </c>
      <c r="H116" s="71" t="str">
        <f t="shared" si="5"/>
        <v>9020</v>
      </c>
      <c r="I116">
        <f t="shared" si="3"/>
        <v>4</v>
      </c>
      <c r="K116">
        <f t="shared" si="4"/>
        <v>9020</v>
      </c>
    </row>
    <row r="117" spans="1:11" ht="23.5" thickBot="1">
      <c r="A117" s="5" t="s">
        <v>235</v>
      </c>
      <c r="B117" s="70">
        <v>153300</v>
      </c>
      <c r="C117" s="70">
        <v>87600</v>
      </c>
      <c r="D117" s="6">
        <v>165</v>
      </c>
      <c r="E117" s="70">
        <v>240900</v>
      </c>
      <c r="F117" s="10">
        <v>335</v>
      </c>
      <c r="H117" s="71" t="str">
        <f t="shared" si="5"/>
        <v>0900</v>
      </c>
      <c r="I117">
        <f t="shared" si="3"/>
        <v>4</v>
      </c>
      <c r="K117">
        <f t="shared" si="4"/>
        <v>900</v>
      </c>
    </row>
    <row r="118" spans="1:11" ht="15" thickBot="1">
      <c r="A118" s="5" t="s">
        <v>236</v>
      </c>
      <c r="B118" s="70">
        <v>186880</v>
      </c>
      <c r="C118" s="70">
        <v>108040</v>
      </c>
      <c r="D118" s="6">
        <v>202</v>
      </c>
      <c r="E118" s="70">
        <v>294920</v>
      </c>
      <c r="F118" s="10">
        <v>255</v>
      </c>
      <c r="H118" s="71" t="str">
        <f t="shared" si="5"/>
        <v>4920</v>
      </c>
      <c r="I118">
        <f t="shared" si="3"/>
        <v>4</v>
      </c>
      <c r="K118">
        <f t="shared" si="4"/>
        <v>4920</v>
      </c>
    </row>
    <row r="119" spans="1:11" ht="15" thickBot="1">
      <c r="A119" s="5" t="s">
        <v>237</v>
      </c>
      <c r="B119" s="70">
        <v>129940</v>
      </c>
      <c r="C119" s="70">
        <v>75920</v>
      </c>
      <c r="D119" s="6">
        <v>141</v>
      </c>
      <c r="E119" s="70">
        <v>205860</v>
      </c>
      <c r="F119" s="10">
        <v>417</v>
      </c>
      <c r="H119" s="71" t="str">
        <f t="shared" si="5"/>
        <v>5860</v>
      </c>
      <c r="I119">
        <f t="shared" si="3"/>
        <v>4</v>
      </c>
      <c r="K119">
        <f t="shared" si="4"/>
        <v>5860</v>
      </c>
    </row>
    <row r="120" spans="1:11" ht="15" thickBot="1">
      <c r="A120" s="5" t="s">
        <v>238</v>
      </c>
      <c r="B120" s="70">
        <v>252580</v>
      </c>
      <c r="C120" s="70">
        <v>144540</v>
      </c>
      <c r="D120" s="6">
        <v>272</v>
      </c>
      <c r="E120" s="70">
        <v>397120</v>
      </c>
      <c r="F120" s="10">
        <v>401</v>
      </c>
      <c r="H120" s="71" t="str">
        <f t="shared" si="5"/>
        <v>7120</v>
      </c>
      <c r="I120">
        <f t="shared" si="3"/>
        <v>4</v>
      </c>
      <c r="K120">
        <f t="shared" si="4"/>
        <v>7120</v>
      </c>
    </row>
    <row r="121" spans="1:11" ht="15" thickBot="1">
      <c r="A121" s="5" t="s">
        <v>239</v>
      </c>
      <c r="B121" s="70">
        <v>129940</v>
      </c>
      <c r="C121" s="70">
        <v>75920</v>
      </c>
      <c r="D121" s="6">
        <v>141</v>
      </c>
      <c r="E121" s="70">
        <v>205860</v>
      </c>
      <c r="F121" s="10">
        <v>734</v>
      </c>
      <c r="H121" s="71" t="str">
        <f t="shared" si="5"/>
        <v>5860</v>
      </c>
      <c r="I121">
        <f t="shared" si="3"/>
        <v>4</v>
      </c>
      <c r="K121">
        <f t="shared" si="4"/>
        <v>5860</v>
      </c>
    </row>
    <row r="122" spans="1:11" ht="15" thickBot="1">
      <c r="A122" s="5" t="s">
        <v>240</v>
      </c>
      <c r="B122" s="70">
        <v>207320</v>
      </c>
      <c r="C122" s="70">
        <v>119720</v>
      </c>
      <c r="D122" s="6">
        <v>224</v>
      </c>
      <c r="E122" s="70">
        <v>327040</v>
      </c>
      <c r="F122" s="10">
        <v>389</v>
      </c>
      <c r="H122" s="71" t="str">
        <f t="shared" si="5"/>
        <v>7040</v>
      </c>
      <c r="I122">
        <f t="shared" si="3"/>
        <v>4</v>
      </c>
      <c r="K122">
        <f t="shared" si="4"/>
        <v>7040</v>
      </c>
    </row>
    <row r="123" spans="1:11" ht="15" thickBot="1">
      <c r="A123" s="5" t="s">
        <v>241</v>
      </c>
      <c r="B123" s="70">
        <v>630720</v>
      </c>
      <c r="C123" s="70">
        <v>360620</v>
      </c>
      <c r="D123" s="6">
        <v>679</v>
      </c>
      <c r="E123" s="70">
        <v>991340</v>
      </c>
      <c r="F123" s="10">
        <v>327</v>
      </c>
      <c r="H123" s="71" t="str">
        <f t="shared" si="5"/>
        <v>1340</v>
      </c>
      <c r="I123">
        <f t="shared" si="3"/>
        <v>4</v>
      </c>
      <c r="K123">
        <f t="shared" si="4"/>
        <v>1340</v>
      </c>
    </row>
    <row r="124" spans="1:11" ht="15" thickBot="1">
      <c r="A124" s="5" t="s">
        <v>242</v>
      </c>
      <c r="B124" s="70">
        <v>903740</v>
      </c>
      <c r="C124" s="70">
        <v>515380</v>
      </c>
      <c r="D124" s="6">
        <v>972</v>
      </c>
      <c r="E124" s="70">
        <v>1419120</v>
      </c>
      <c r="F124" s="10">
        <v>219</v>
      </c>
      <c r="H124" s="71" t="str">
        <f t="shared" si="5"/>
        <v>19120</v>
      </c>
      <c r="I124">
        <f t="shared" si="3"/>
        <v>5</v>
      </c>
      <c r="K124">
        <f t="shared" si="4"/>
        <v>19120</v>
      </c>
    </row>
    <row r="125" spans="1:11" ht="15" thickBot="1">
      <c r="A125" s="5" t="s">
        <v>243</v>
      </c>
      <c r="B125" s="70">
        <v>134320</v>
      </c>
      <c r="C125" s="70">
        <v>75920</v>
      </c>
      <c r="D125" s="6">
        <v>144</v>
      </c>
      <c r="E125" s="70">
        <v>210240</v>
      </c>
      <c r="F125" s="10">
        <v>455</v>
      </c>
      <c r="H125" s="71" t="str">
        <f t="shared" si="5"/>
        <v>0240</v>
      </c>
      <c r="I125">
        <f t="shared" si="3"/>
        <v>4</v>
      </c>
      <c r="K125">
        <f t="shared" si="4"/>
        <v>240</v>
      </c>
    </row>
    <row r="126" spans="1:11" ht="15" thickBot="1">
      <c r="A126" s="5" t="s">
        <v>244</v>
      </c>
      <c r="B126" s="70">
        <v>205860</v>
      </c>
      <c r="C126" s="70">
        <v>118260</v>
      </c>
      <c r="D126" s="6">
        <v>222</v>
      </c>
      <c r="E126" s="70">
        <v>324120</v>
      </c>
      <c r="F126" s="10">
        <v>476</v>
      </c>
      <c r="H126" s="71" t="str">
        <f t="shared" si="5"/>
        <v>4120</v>
      </c>
      <c r="I126">
        <f t="shared" si="3"/>
        <v>4</v>
      </c>
      <c r="K126">
        <f t="shared" si="4"/>
        <v>4120</v>
      </c>
    </row>
    <row r="127" spans="1:11" ht="15" thickBot="1">
      <c r="A127" s="5" t="s">
        <v>245</v>
      </c>
      <c r="B127" s="70">
        <v>467200</v>
      </c>
      <c r="C127" s="70">
        <v>267180</v>
      </c>
      <c r="D127" s="6">
        <v>503</v>
      </c>
      <c r="E127" s="70">
        <v>734380</v>
      </c>
      <c r="F127" s="10">
        <v>365</v>
      </c>
      <c r="H127" s="71" t="str">
        <f t="shared" si="5"/>
        <v>4380</v>
      </c>
      <c r="I127">
        <f t="shared" si="3"/>
        <v>4</v>
      </c>
      <c r="K127">
        <f t="shared" si="4"/>
        <v>4380</v>
      </c>
    </row>
    <row r="128" spans="1:11" ht="15" thickBot="1">
      <c r="A128" s="5" t="s">
        <v>246</v>
      </c>
      <c r="B128" s="70">
        <v>573780</v>
      </c>
      <c r="C128" s="70">
        <v>328500</v>
      </c>
      <c r="D128" s="6">
        <v>618</v>
      </c>
      <c r="E128" s="70">
        <v>902280</v>
      </c>
      <c r="F128" s="10">
        <v>349</v>
      </c>
      <c r="H128" s="71" t="str">
        <f t="shared" si="5"/>
        <v>2280</v>
      </c>
      <c r="I128">
        <f t="shared" si="3"/>
        <v>4</v>
      </c>
      <c r="K128">
        <f t="shared" si="4"/>
        <v>2280</v>
      </c>
    </row>
    <row r="129" spans="1:11" ht="15" thickBot="1">
      <c r="A129" s="5" t="s">
        <v>247</v>
      </c>
      <c r="B129" s="70">
        <v>185420</v>
      </c>
      <c r="C129" s="70">
        <v>106580</v>
      </c>
      <c r="D129" s="6">
        <v>200</v>
      </c>
      <c r="E129" s="70">
        <v>292000</v>
      </c>
      <c r="F129" s="10">
        <v>375</v>
      </c>
      <c r="H129" s="71" t="str">
        <f t="shared" si="5"/>
        <v>2000</v>
      </c>
      <c r="I129">
        <f t="shared" si="3"/>
        <v>4</v>
      </c>
      <c r="K129">
        <f t="shared" si="4"/>
        <v>2000</v>
      </c>
    </row>
    <row r="130" spans="1:11" ht="15" thickBot="1">
      <c r="A130" s="5" t="s">
        <v>248</v>
      </c>
      <c r="B130" s="70">
        <v>797160</v>
      </c>
      <c r="C130" s="70">
        <v>455520</v>
      </c>
      <c r="D130" s="6">
        <v>858</v>
      </c>
      <c r="E130" s="70">
        <v>1252680</v>
      </c>
      <c r="F130" s="10">
        <v>300</v>
      </c>
      <c r="H130" s="71" t="str">
        <f t="shared" si="5"/>
        <v>52680</v>
      </c>
      <c r="I130">
        <f t="shared" si="3"/>
        <v>5</v>
      </c>
      <c r="K130">
        <f t="shared" si="4"/>
        <v>52680</v>
      </c>
    </row>
    <row r="131" spans="1:11" ht="15" thickBot="1">
      <c r="A131" s="5" t="s">
        <v>249</v>
      </c>
      <c r="B131" s="70">
        <v>893520</v>
      </c>
      <c r="C131" s="70">
        <v>509540</v>
      </c>
      <c r="D131" s="6">
        <v>961</v>
      </c>
      <c r="E131" s="70">
        <v>1403060</v>
      </c>
      <c r="F131" s="10">
        <v>247</v>
      </c>
      <c r="H131" s="71" t="str">
        <f t="shared" si="5"/>
        <v>03060</v>
      </c>
      <c r="I131">
        <f t="shared" si="3"/>
        <v>5</v>
      </c>
      <c r="K131">
        <f t="shared" si="4"/>
        <v>3060</v>
      </c>
    </row>
    <row r="132" spans="1:11" ht="15" thickBot="1">
      <c r="A132" s="5" t="s">
        <v>250</v>
      </c>
      <c r="B132" s="70">
        <v>134320</v>
      </c>
      <c r="C132" s="70">
        <v>75920</v>
      </c>
      <c r="D132" s="6">
        <v>144</v>
      </c>
      <c r="E132" s="70">
        <v>210240</v>
      </c>
      <c r="F132" s="10">
        <v>400</v>
      </c>
      <c r="H132" s="71" t="str">
        <f t="shared" si="5"/>
        <v>0240</v>
      </c>
      <c r="I132">
        <f t="shared" ref="I132:I195" si="6">LEN(E132)-2</f>
        <v>4</v>
      </c>
      <c r="K132">
        <f t="shared" ref="K132:K195" si="7">_xlfn.NUMBERVALUE(H132)</f>
        <v>240</v>
      </c>
    </row>
    <row r="133" spans="1:11" ht="15" thickBot="1">
      <c r="A133" s="5" t="s">
        <v>251</v>
      </c>
      <c r="B133" s="70">
        <v>362080</v>
      </c>
      <c r="C133" s="70">
        <v>207320</v>
      </c>
      <c r="D133" s="6">
        <v>390</v>
      </c>
      <c r="E133" s="70">
        <v>569400</v>
      </c>
      <c r="F133" s="10">
        <v>395</v>
      </c>
      <c r="H133" s="71" t="str">
        <f t="shared" ref="H133:H196" si="8">RIGHT(E133,I133)</f>
        <v>9400</v>
      </c>
      <c r="I133">
        <f t="shared" si="6"/>
        <v>4</v>
      </c>
      <c r="K133">
        <f t="shared" si="7"/>
        <v>9400</v>
      </c>
    </row>
    <row r="134" spans="1:11" ht="15" thickBot="1">
      <c r="A134" s="5" t="s">
        <v>252</v>
      </c>
      <c r="B134" s="70">
        <v>181040</v>
      </c>
      <c r="C134" s="70">
        <v>102200</v>
      </c>
      <c r="D134" s="6">
        <v>194</v>
      </c>
      <c r="E134" s="70">
        <v>283240</v>
      </c>
      <c r="F134" s="10">
        <v>395</v>
      </c>
      <c r="H134" s="71" t="str">
        <f t="shared" si="8"/>
        <v>3240</v>
      </c>
      <c r="I134">
        <f t="shared" si="6"/>
        <v>4</v>
      </c>
      <c r="K134">
        <f t="shared" si="7"/>
        <v>3240</v>
      </c>
    </row>
    <row r="135" spans="1:11" ht="15" thickBot="1">
      <c r="A135" s="5" t="s">
        <v>253</v>
      </c>
      <c r="B135" s="70">
        <v>138700</v>
      </c>
      <c r="C135" s="70">
        <v>80300</v>
      </c>
      <c r="D135" s="6">
        <v>150</v>
      </c>
      <c r="E135" s="70">
        <v>219000</v>
      </c>
      <c r="F135" s="10">
        <v>432</v>
      </c>
      <c r="H135" s="71" t="str">
        <f t="shared" si="8"/>
        <v>9000</v>
      </c>
      <c r="I135">
        <f t="shared" si="6"/>
        <v>4</v>
      </c>
      <c r="K135">
        <f t="shared" si="7"/>
        <v>9000</v>
      </c>
    </row>
    <row r="136" spans="1:11" ht="15" thickBot="1">
      <c r="A136" s="5" t="s">
        <v>254</v>
      </c>
      <c r="B136" s="70">
        <v>621960</v>
      </c>
      <c r="C136" s="70">
        <v>354780</v>
      </c>
      <c r="D136" s="6">
        <v>669</v>
      </c>
      <c r="E136" s="70">
        <v>976740</v>
      </c>
      <c r="F136" s="10">
        <v>510</v>
      </c>
      <c r="H136" s="71" t="str">
        <f t="shared" si="8"/>
        <v>6740</v>
      </c>
      <c r="I136">
        <f t="shared" si="6"/>
        <v>4</v>
      </c>
      <c r="K136">
        <f t="shared" si="7"/>
        <v>6740</v>
      </c>
    </row>
    <row r="137" spans="1:11" ht="15" thickBot="1">
      <c r="A137" s="5" t="s">
        <v>255</v>
      </c>
      <c r="B137" s="70">
        <v>779640</v>
      </c>
      <c r="C137" s="70">
        <v>445300</v>
      </c>
      <c r="D137" s="6">
        <v>839</v>
      </c>
      <c r="E137" s="70">
        <v>1224940</v>
      </c>
      <c r="F137" s="10">
        <v>347</v>
      </c>
      <c r="H137" s="71" t="str">
        <f t="shared" si="8"/>
        <v>24940</v>
      </c>
      <c r="I137">
        <f t="shared" si="6"/>
        <v>5</v>
      </c>
      <c r="K137">
        <f t="shared" si="7"/>
        <v>24940</v>
      </c>
    </row>
    <row r="138" spans="1:11" ht="15" thickBot="1">
      <c r="A138" s="5" t="s">
        <v>256</v>
      </c>
      <c r="B138" s="70">
        <v>394200</v>
      </c>
      <c r="C138" s="70">
        <v>223380</v>
      </c>
      <c r="D138" s="6">
        <v>423</v>
      </c>
      <c r="E138" s="70">
        <v>617580</v>
      </c>
      <c r="F138" s="10">
        <v>352</v>
      </c>
      <c r="H138" s="71" t="str">
        <f t="shared" si="8"/>
        <v>7580</v>
      </c>
      <c r="I138">
        <f t="shared" si="6"/>
        <v>4</v>
      </c>
      <c r="K138">
        <f t="shared" si="7"/>
        <v>7580</v>
      </c>
    </row>
    <row r="139" spans="1:11" ht="15" thickBot="1">
      <c r="A139" s="5" t="s">
        <v>257</v>
      </c>
      <c r="B139" s="70">
        <v>584000</v>
      </c>
      <c r="C139" s="70">
        <v>334340</v>
      </c>
      <c r="D139" s="6">
        <v>629</v>
      </c>
      <c r="E139" s="70">
        <v>918340</v>
      </c>
      <c r="F139" s="10">
        <v>327</v>
      </c>
      <c r="H139" s="71" t="str">
        <f t="shared" si="8"/>
        <v>8340</v>
      </c>
      <c r="I139">
        <f t="shared" si="6"/>
        <v>4</v>
      </c>
      <c r="K139">
        <f t="shared" si="7"/>
        <v>8340</v>
      </c>
    </row>
    <row r="140" spans="1:11" ht="15" thickBot="1">
      <c r="A140" s="5" t="s">
        <v>258</v>
      </c>
      <c r="B140" s="70">
        <v>632180</v>
      </c>
      <c r="C140" s="70">
        <v>360620</v>
      </c>
      <c r="D140" s="6">
        <v>680</v>
      </c>
      <c r="E140" s="70">
        <v>992800</v>
      </c>
      <c r="F140" s="10">
        <v>266</v>
      </c>
      <c r="H140" s="71" t="str">
        <f t="shared" si="8"/>
        <v>2800</v>
      </c>
      <c r="I140">
        <f t="shared" si="6"/>
        <v>4</v>
      </c>
      <c r="K140">
        <f t="shared" si="7"/>
        <v>2800</v>
      </c>
    </row>
    <row r="141" spans="1:11" ht="15" thickBot="1">
      <c r="A141" s="5" t="s">
        <v>259</v>
      </c>
      <c r="B141" s="70">
        <v>407340</v>
      </c>
      <c r="C141" s="70">
        <v>232140</v>
      </c>
      <c r="D141" s="6">
        <v>438</v>
      </c>
      <c r="E141" s="70">
        <v>639480</v>
      </c>
      <c r="F141" s="10">
        <v>338</v>
      </c>
      <c r="H141" s="71" t="str">
        <f t="shared" si="8"/>
        <v>9480</v>
      </c>
      <c r="I141">
        <f t="shared" si="6"/>
        <v>4</v>
      </c>
      <c r="K141">
        <f t="shared" si="7"/>
        <v>9480</v>
      </c>
    </row>
    <row r="142" spans="1:11" ht="15" thickBot="1">
      <c r="A142" s="5" t="s">
        <v>260</v>
      </c>
      <c r="B142" s="70">
        <v>502240</v>
      </c>
      <c r="C142" s="70">
        <v>286160</v>
      </c>
      <c r="D142" s="6">
        <v>540</v>
      </c>
      <c r="E142" s="70">
        <v>788400</v>
      </c>
      <c r="F142" s="10">
        <v>326</v>
      </c>
      <c r="H142" s="71" t="str">
        <f t="shared" si="8"/>
        <v>8400</v>
      </c>
      <c r="I142">
        <f t="shared" si="6"/>
        <v>4</v>
      </c>
      <c r="K142">
        <f t="shared" si="7"/>
        <v>8400</v>
      </c>
    </row>
    <row r="143" spans="1:11" ht="15" thickBot="1">
      <c r="A143" s="5" t="s">
        <v>261</v>
      </c>
      <c r="B143" s="70">
        <v>100740</v>
      </c>
      <c r="C143" s="70">
        <v>58400</v>
      </c>
      <c r="D143" s="6">
        <v>109</v>
      </c>
      <c r="E143" s="70">
        <v>159140</v>
      </c>
      <c r="F143" s="10">
        <v>475</v>
      </c>
      <c r="H143" s="71" t="str">
        <f t="shared" si="8"/>
        <v>9140</v>
      </c>
      <c r="I143">
        <f t="shared" si="6"/>
        <v>4</v>
      </c>
      <c r="K143">
        <f t="shared" si="7"/>
        <v>9140</v>
      </c>
    </row>
    <row r="144" spans="1:11" ht="15" thickBot="1">
      <c r="A144" s="5" t="s">
        <v>262</v>
      </c>
      <c r="B144" s="70">
        <v>211700</v>
      </c>
      <c r="C144" s="70">
        <v>119720</v>
      </c>
      <c r="D144" s="6">
        <v>227</v>
      </c>
      <c r="E144" s="70">
        <v>331420</v>
      </c>
      <c r="F144" s="10">
        <v>487</v>
      </c>
      <c r="H144" s="71" t="str">
        <f t="shared" si="8"/>
        <v>1420</v>
      </c>
      <c r="I144">
        <f t="shared" si="6"/>
        <v>4</v>
      </c>
      <c r="K144">
        <f t="shared" si="7"/>
        <v>1420</v>
      </c>
    </row>
    <row r="145" spans="1:11" ht="15" thickBot="1">
      <c r="A145" s="5" t="s">
        <v>263</v>
      </c>
      <c r="B145" s="70">
        <v>419020</v>
      </c>
      <c r="C145" s="70">
        <v>239440</v>
      </c>
      <c r="D145" s="6">
        <v>451</v>
      </c>
      <c r="E145" s="70">
        <v>658460</v>
      </c>
      <c r="F145" s="10">
        <v>276</v>
      </c>
      <c r="H145" s="71" t="str">
        <f t="shared" si="8"/>
        <v>8460</v>
      </c>
      <c r="I145">
        <f t="shared" si="6"/>
        <v>4</v>
      </c>
      <c r="K145">
        <f t="shared" si="7"/>
        <v>8460</v>
      </c>
    </row>
    <row r="146" spans="1:11" ht="15" thickBot="1">
      <c r="A146" s="5" t="s">
        <v>264</v>
      </c>
      <c r="B146" s="70">
        <v>144540</v>
      </c>
      <c r="C146" s="70">
        <v>81760</v>
      </c>
      <c r="D146" s="6">
        <v>155</v>
      </c>
      <c r="E146" s="70">
        <v>226300</v>
      </c>
      <c r="F146" s="10">
        <v>404</v>
      </c>
      <c r="H146" s="71" t="str">
        <f t="shared" si="8"/>
        <v>6300</v>
      </c>
      <c r="I146">
        <f t="shared" si="6"/>
        <v>4</v>
      </c>
      <c r="K146">
        <f t="shared" si="7"/>
        <v>6300</v>
      </c>
    </row>
    <row r="147" spans="1:11" ht="15" thickBot="1">
      <c r="A147" s="5" t="s">
        <v>265</v>
      </c>
      <c r="B147" s="70">
        <v>164980</v>
      </c>
      <c r="C147" s="70">
        <v>93440</v>
      </c>
      <c r="D147" s="6">
        <v>177</v>
      </c>
      <c r="E147" s="70">
        <v>258420</v>
      </c>
      <c r="F147" s="10">
        <v>439</v>
      </c>
      <c r="H147" s="71" t="str">
        <f t="shared" si="8"/>
        <v>8420</v>
      </c>
      <c r="I147">
        <f t="shared" si="6"/>
        <v>4</v>
      </c>
      <c r="K147">
        <f t="shared" si="7"/>
        <v>8420</v>
      </c>
    </row>
    <row r="148" spans="1:11" ht="15" thickBot="1">
      <c r="A148" s="5" t="s">
        <v>105</v>
      </c>
      <c r="B148" s="70">
        <v>496400</v>
      </c>
      <c r="C148" s="70">
        <v>283240</v>
      </c>
      <c r="D148" s="6">
        <v>534</v>
      </c>
      <c r="E148" s="70">
        <v>779640</v>
      </c>
      <c r="F148" s="10">
        <v>322</v>
      </c>
      <c r="H148" s="71" t="str">
        <f t="shared" si="8"/>
        <v>9640</v>
      </c>
      <c r="I148">
        <f t="shared" si="6"/>
        <v>4</v>
      </c>
      <c r="K148">
        <f t="shared" si="7"/>
        <v>9640</v>
      </c>
    </row>
    <row r="149" spans="1:11" ht="15" thickBot="1">
      <c r="A149" s="5" t="s">
        <v>266</v>
      </c>
      <c r="B149" s="70">
        <v>146000</v>
      </c>
      <c r="C149" s="70">
        <v>83220</v>
      </c>
      <c r="D149" s="6">
        <v>157</v>
      </c>
      <c r="E149" s="70">
        <v>229220</v>
      </c>
      <c r="F149" s="10">
        <v>320</v>
      </c>
      <c r="H149" s="71" t="str">
        <f t="shared" si="8"/>
        <v>9220</v>
      </c>
      <c r="I149">
        <f t="shared" si="6"/>
        <v>4</v>
      </c>
      <c r="K149">
        <f t="shared" si="7"/>
        <v>9220</v>
      </c>
    </row>
    <row r="150" spans="1:11" ht="15" thickBot="1">
      <c r="A150" s="5" t="s">
        <v>267</v>
      </c>
      <c r="B150" s="70">
        <v>328500</v>
      </c>
      <c r="C150" s="70">
        <v>186880</v>
      </c>
      <c r="D150" s="6">
        <v>353</v>
      </c>
      <c r="E150" s="70">
        <v>515380</v>
      </c>
      <c r="F150" s="10">
        <v>414</v>
      </c>
      <c r="H150" s="71" t="str">
        <f t="shared" si="8"/>
        <v>5380</v>
      </c>
      <c r="I150">
        <f t="shared" si="6"/>
        <v>4</v>
      </c>
      <c r="K150">
        <f t="shared" si="7"/>
        <v>5380</v>
      </c>
    </row>
    <row r="151" spans="1:11" ht="15" thickBot="1">
      <c r="A151" s="5" t="s">
        <v>268</v>
      </c>
      <c r="B151" s="70">
        <v>505160</v>
      </c>
      <c r="C151" s="70">
        <v>289080</v>
      </c>
      <c r="D151" s="6">
        <v>544</v>
      </c>
      <c r="E151" s="70">
        <v>794240</v>
      </c>
      <c r="F151" s="10">
        <v>211</v>
      </c>
      <c r="H151" s="71" t="str">
        <f t="shared" si="8"/>
        <v>4240</v>
      </c>
      <c r="I151">
        <f t="shared" si="6"/>
        <v>4</v>
      </c>
      <c r="K151">
        <f t="shared" si="7"/>
        <v>4240</v>
      </c>
    </row>
    <row r="152" spans="1:11" ht="15" thickBot="1">
      <c r="A152" s="5" t="s">
        <v>269</v>
      </c>
      <c r="B152" s="70">
        <v>243820</v>
      </c>
      <c r="C152" s="70">
        <v>140160</v>
      </c>
      <c r="D152" s="6">
        <v>263</v>
      </c>
      <c r="E152" s="70">
        <v>383980</v>
      </c>
      <c r="F152" s="10">
        <v>366</v>
      </c>
      <c r="H152" s="71" t="str">
        <f t="shared" si="8"/>
        <v>3980</v>
      </c>
      <c r="I152">
        <f t="shared" si="6"/>
        <v>4</v>
      </c>
      <c r="K152">
        <f t="shared" si="7"/>
        <v>3980</v>
      </c>
    </row>
    <row r="153" spans="1:11" ht="15" thickBot="1">
      <c r="A153" s="5" t="s">
        <v>270</v>
      </c>
      <c r="B153" s="70">
        <v>181040</v>
      </c>
      <c r="C153" s="70">
        <v>102200</v>
      </c>
      <c r="D153" s="6">
        <v>194</v>
      </c>
      <c r="E153" s="70">
        <v>283240</v>
      </c>
      <c r="F153" s="10">
        <v>365</v>
      </c>
      <c r="H153" s="71" t="str">
        <f t="shared" si="8"/>
        <v>3240</v>
      </c>
      <c r="I153">
        <f t="shared" si="6"/>
        <v>4</v>
      </c>
      <c r="K153">
        <f t="shared" si="7"/>
        <v>3240</v>
      </c>
    </row>
    <row r="154" spans="1:11" ht="15" thickBot="1">
      <c r="A154" s="5" t="s">
        <v>271</v>
      </c>
      <c r="B154" s="70">
        <v>454060</v>
      </c>
      <c r="C154" s="70">
        <v>258420</v>
      </c>
      <c r="D154" s="6">
        <v>488</v>
      </c>
      <c r="E154" s="70">
        <v>712480</v>
      </c>
      <c r="F154" s="10">
        <v>382</v>
      </c>
      <c r="H154" s="71" t="str">
        <f t="shared" si="8"/>
        <v>2480</v>
      </c>
      <c r="I154">
        <f t="shared" si="6"/>
        <v>4</v>
      </c>
      <c r="K154">
        <f t="shared" si="7"/>
        <v>2480</v>
      </c>
    </row>
    <row r="155" spans="1:11" ht="15" thickBot="1">
      <c r="A155" s="5" t="s">
        <v>272</v>
      </c>
      <c r="B155" s="70">
        <v>255500</v>
      </c>
      <c r="C155" s="70">
        <v>146000</v>
      </c>
      <c r="D155" s="6">
        <v>275</v>
      </c>
      <c r="E155" s="70">
        <v>401500</v>
      </c>
      <c r="F155" s="10">
        <v>389</v>
      </c>
      <c r="H155" s="71" t="str">
        <f t="shared" si="8"/>
        <v>1500</v>
      </c>
      <c r="I155">
        <f t="shared" si="6"/>
        <v>4</v>
      </c>
      <c r="K155">
        <f t="shared" si="7"/>
        <v>1500</v>
      </c>
    </row>
    <row r="156" spans="1:11" ht="15" thickBot="1">
      <c r="A156" s="5" t="s">
        <v>273</v>
      </c>
      <c r="B156" s="70">
        <v>937320</v>
      </c>
      <c r="C156" s="70">
        <v>534360</v>
      </c>
      <c r="D156" s="6">
        <v>1008</v>
      </c>
      <c r="E156" s="70">
        <v>1471680</v>
      </c>
      <c r="F156" s="10">
        <v>346</v>
      </c>
      <c r="H156" s="71" t="str">
        <f t="shared" si="8"/>
        <v>71680</v>
      </c>
      <c r="I156">
        <f t="shared" si="6"/>
        <v>5</v>
      </c>
      <c r="K156">
        <f t="shared" si="7"/>
        <v>71680</v>
      </c>
    </row>
    <row r="157" spans="1:11" ht="15" thickBot="1">
      <c r="A157" s="5" t="s">
        <v>274</v>
      </c>
      <c r="B157" s="70">
        <v>521220</v>
      </c>
      <c r="C157" s="70">
        <v>296380</v>
      </c>
      <c r="D157" s="6">
        <v>560</v>
      </c>
      <c r="E157" s="70">
        <v>817600</v>
      </c>
      <c r="F157" s="10">
        <v>247</v>
      </c>
      <c r="H157" s="71" t="str">
        <f t="shared" si="8"/>
        <v>7600</v>
      </c>
      <c r="I157">
        <f t="shared" si="6"/>
        <v>4</v>
      </c>
      <c r="K157">
        <f t="shared" si="7"/>
        <v>7600</v>
      </c>
    </row>
    <row r="158" spans="1:11" ht="15" thickBot="1">
      <c r="A158" s="5" t="s">
        <v>275</v>
      </c>
      <c r="B158" s="70">
        <v>75920</v>
      </c>
      <c r="C158" s="70">
        <v>42340</v>
      </c>
      <c r="D158" s="6">
        <v>81</v>
      </c>
      <c r="E158" s="70">
        <v>118260</v>
      </c>
      <c r="F158" s="10">
        <v>562</v>
      </c>
      <c r="H158" s="71" t="str">
        <f t="shared" si="8"/>
        <v>8260</v>
      </c>
      <c r="I158">
        <f t="shared" si="6"/>
        <v>4</v>
      </c>
      <c r="K158">
        <f t="shared" si="7"/>
        <v>8260</v>
      </c>
    </row>
    <row r="159" spans="1:11" ht="15" thickBot="1">
      <c r="A159" s="5" t="s">
        <v>276</v>
      </c>
      <c r="B159" s="70">
        <v>254040</v>
      </c>
      <c r="C159" s="70">
        <v>146000</v>
      </c>
      <c r="D159" s="6">
        <v>274</v>
      </c>
      <c r="E159" s="70">
        <v>400040</v>
      </c>
      <c r="F159" s="10">
        <v>453</v>
      </c>
      <c r="H159" s="71" t="str">
        <f t="shared" si="8"/>
        <v>0040</v>
      </c>
      <c r="I159">
        <f t="shared" si="6"/>
        <v>4</v>
      </c>
      <c r="K159">
        <f t="shared" si="7"/>
        <v>40</v>
      </c>
    </row>
    <row r="160" spans="1:11" ht="15" thickBot="1">
      <c r="A160" s="5" t="s">
        <v>277</v>
      </c>
      <c r="B160" s="70">
        <v>86140</v>
      </c>
      <c r="C160" s="70">
        <v>48180</v>
      </c>
      <c r="D160" s="6">
        <v>92</v>
      </c>
      <c r="E160" s="70">
        <v>134320</v>
      </c>
      <c r="F160" s="10">
        <v>929</v>
      </c>
      <c r="H160" s="71" t="str">
        <f t="shared" si="8"/>
        <v>4320</v>
      </c>
      <c r="I160">
        <f t="shared" si="6"/>
        <v>4</v>
      </c>
      <c r="K160">
        <f t="shared" si="7"/>
        <v>4320</v>
      </c>
    </row>
    <row r="161" spans="1:11" ht="15" thickBot="1">
      <c r="A161" s="5" t="s">
        <v>278</v>
      </c>
      <c r="B161" s="70">
        <v>1432260</v>
      </c>
      <c r="C161" s="70">
        <v>816140</v>
      </c>
      <c r="D161" s="6">
        <v>1540</v>
      </c>
      <c r="E161" s="70">
        <v>2248400</v>
      </c>
      <c r="F161" s="10">
        <v>268</v>
      </c>
      <c r="H161" s="71" t="str">
        <f t="shared" si="8"/>
        <v>48400</v>
      </c>
      <c r="I161">
        <f t="shared" si="6"/>
        <v>5</v>
      </c>
      <c r="K161">
        <f t="shared" si="7"/>
        <v>48400</v>
      </c>
    </row>
    <row r="162" spans="1:11" ht="15" thickBot="1">
      <c r="A162" s="5" t="s">
        <v>279</v>
      </c>
      <c r="B162" s="70">
        <v>494940</v>
      </c>
      <c r="C162" s="70">
        <v>281780</v>
      </c>
      <c r="D162" s="6">
        <v>532</v>
      </c>
      <c r="E162" s="70">
        <v>776720</v>
      </c>
      <c r="F162" s="10">
        <v>454</v>
      </c>
      <c r="H162" s="71" t="str">
        <f t="shared" si="8"/>
        <v>6720</v>
      </c>
      <c r="I162">
        <f t="shared" si="6"/>
        <v>4</v>
      </c>
      <c r="K162">
        <f t="shared" si="7"/>
        <v>6720</v>
      </c>
    </row>
    <row r="163" spans="1:11" ht="15" thickBot="1">
      <c r="A163" s="5" t="s">
        <v>280</v>
      </c>
      <c r="B163" s="70">
        <v>128480</v>
      </c>
      <c r="C163" s="70">
        <v>74460</v>
      </c>
      <c r="D163" s="6">
        <v>139</v>
      </c>
      <c r="E163" s="70">
        <v>202940</v>
      </c>
      <c r="F163" s="10">
        <v>414</v>
      </c>
      <c r="H163" s="71" t="str">
        <f t="shared" si="8"/>
        <v>2940</v>
      </c>
      <c r="I163">
        <f t="shared" si="6"/>
        <v>4</v>
      </c>
      <c r="K163">
        <f t="shared" si="7"/>
        <v>2940</v>
      </c>
    </row>
    <row r="164" spans="1:11" ht="15" thickBot="1">
      <c r="A164" s="5" t="s">
        <v>281</v>
      </c>
      <c r="B164" s="70">
        <v>400040</v>
      </c>
      <c r="C164" s="70">
        <v>229220</v>
      </c>
      <c r="D164" s="6">
        <v>431</v>
      </c>
      <c r="E164" s="70">
        <v>629260</v>
      </c>
      <c r="F164" s="10">
        <v>422</v>
      </c>
      <c r="H164" s="71" t="str">
        <f t="shared" si="8"/>
        <v>9260</v>
      </c>
      <c r="I164">
        <f t="shared" si="6"/>
        <v>4</v>
      </c>
      <c r="K164">
        <f t="shared" si="7"/>
        <v>9260</v>
      </c>
    </row>
    <row r="165" spans="1:11" ht="15" thickBot="1">
      <c r="A165" s="5" t="s">
        <v>282</v>
      </c>
      <c r="B165" s="70">
        <v>446760</v>
      </c>
      <c r="C165" s="70">
        <v>255500</v>
      </c>
      <c r="D165" s="6">
        <v>481</v>
      </c>
      <c r="E165" s="70">
        <v>702260</v>
      </c>
      <c r="F165" s="10">
        <v>307</v>
      </c>
      <c r="H165" s="71" t="str">
        <f t="shared" si="8"/>
        <v>2260</v>
      </c>
      <c r="I165">
        <f t="shared" si="6"/>
        <v>4</v>
      </c>
      <c r="K165">
        <f t="shared" si="7"/>
        <v>2260</v>
      </c>
    </row>
    <row r="166" spans="1:11" ht="15" thickBot="1">
      <c r="A166" s="5" t="s">
        <v>283</v>
      </c>
      <c r="B166" s="70">
        <v>559180</v>
      </c>
      <c r="C166" s="70">
        <v>318280</v>
      </c>
      <c r="D166" s="6">
        <v>601</v>
      </c>
      <c r="E166" s="70">
        <v>877460</v>
      </c>
      <c r="F166" s="10">
        <v>307</v>
      </c>
      <c r="H166" s="71" t="str">
        <f t="shared" si="8"/>
        <v>7460</v>
      </c>
      <c r="I166">
        <f t="shared" si="6"/>
        <v>4</v>
      </c>
      <c r="K166">
        <f t="shared" si="7"/>
        <v>7460</v>
      </c>
    </row>
    <row r="167" spans="1:11" ht="15" thickBot="1">
      <c r="A167" s="5" t="s">
        <v>284</v>
      </c>
      <c r="B167" s="70">
        <v>159140</v>
      </c>
      <c r="C167" s="70">
        <v>91980</v>
      </c>
      <c r="D167" s="6">
        <v>172</v>
      </c>
      <c r="E167" s="70">
        <v>251120</v>
      </c>
      <c r="F167" s="10">
        <v>437</v>
      </c>
      <c r="H167" s="71" t="str">
        <f t="shared" si="8"/>
        <v>1120</v>
      </c>
      <c r="I167">
        <f t="shared" si="6"/>
        <v>4</v>
      </c>
      <c r="K167">
        <f t="shared" si="7"/>
        <v>1120</v>
      </c>
    </row>
    <row r="168" spans="1:11" ht="15" thickBot="1">
      <c r="A168" s="5" t="s">
        <v>285</v>
      </c>
      <c r="B168" s="70">
        <v>432160</v>
      </c>
      <c r="C168" s="70">
        <v>245280</v>
      </c>
      <c r="D168" s="6">
        <v>464</v>
      </c>
      <c r="E168" s="70">
        <v>677440</v>
      </c>
      <c r="F168" s="10">
        <v>366</v>
      </c>
      <c r="H168" s="71" t="str">
        <f t="shared" si="8"/>
        <v>7440</v>
      </c>
      <c r="I168">
        <f t="shared" si="6"/>
        <v>4</v>
      </c>
      <c r="K168">
        <f t="shared" si="7"/>
        <v>7440</v>
      </c>
    </row>
    <row r="169" spans="1:11" ht="15" thickBot="1">
      <c r="A169" s="5" t="s">
        <v>286</v>
      </c>
      <c r="B169" s="70">
        <v>151840</v>
      </c>
      <c r="C169" s="70">
        <v>86140</v>
      </c>
      <c r="D169" s="6">
        <v>163</v>
      </c>
      <c r="E169" s="70">
        <v>237980</v>
      </c>
      <c r="F169" s="10">
        <v>416</v>
      </c>
      <c r="H169" s="71" t="str">
        <f t="shared" si="8"/>
        <v>7980</v>
      </c>
      <c r="I169">
        <f t="shared" si="6"/>
        <v>4</v>
      </c>
      <c r="K169">
        <f t="shared" si="7"/>
        <v>7980</v>
      </c>
    </row>
    <row r="170" spans="1:11" ht="15" thickBot="1">
      <c r="A170" s="5" t="s">
        <v>287</v>
      </c>
      <c r="B170" s="70">
        <v>366460</v>
      </c>
      <c r="C170" s="70">
        <v>208780</v>
      </c>
      <c r="D170" s="6">
        <v>394</v>
      </c>
      <c r="E170" s="70">
        <v>575240</v>
      </c>
      <c r="F170" s="10">
        <v>432</v>
      </c>
      <c r="H170" s="71" t="str">
        <f t="shared" si="8"/>
        <v>5240</v>
      </c>
      <c r="I170">
        <f t="shared" si="6"/>
        <v>4</v>
      </c>
      <c r="K170">
        <f t="shared" si="7"/>
        <v>5240</v>
      </c>
    </row>
    <row r="171" spans="1:11" ht="15" thickBot="1">
      <c r="A171" s="5" t="s">
        <v>288</v>
      </c>
      <c r="B171" s="70">
        <v>182500</v>
      </c>
      <c r="C171" s="70">
        <v>103660</v>
      </c>
      <c r="D171" s="6">
        <v>196</v>
      </c>
      <c r="E171" s="70">
        <v>286160</v>
      </c>
      <c r="F171" s="10">
        <v>360</v>
      </c>
      <c r="H171" s="71" t="str">
        <f t="shared" si="8"/>
        <v>6160</v>
      </c>
      <c r="I171">
        <f t="shared" si="6"/>
        <v>4</v>
      </c>
      <c r="K171">
        <f t="shared" si="7"/>
        <v>6160</v>
      </c>
    </row>
    <row r="172" spans="1:11" ht="15" thickBot="1">
      <c r="A172" s="5" t="s">
        <v>289</v>
      </c>
      <c r="B172" s="70">
        <v>124100</v>
      </c>
      <c r="C172" s="70">
        <v>70080</v>
      </c>
      <c r="D172" s="6">
        <v>133</v>
      </c>
      <c r="E172" s="70">
        <v>194180</v>
      </c>
      <c r="F172" s="10">
        <v>424</v>
      </c>
      <c r="H172" s="71" t="str">
        <f t="shared" si="8"/>
        <v>4180</v>
      </c>
      <c r="I172">
        <f t="shared" si="6"/>
        <v>4</v>
      </c>
      <c r="K172">
        <f t="shared" si="7"/>
        <v>4180</v>
      </c>
    </row>
    <row r="173" spans="1:11" ht="15" thickBot="1">
      <c r="A173" s="5" t="s">
        <v>290</v>
      </c>
      <c r="B173" s="70">
        <v>303680</v>
      </c>
      <c r="C173" s="70">
        <v>173740</v>
      </c>
      <c r="D173" s="6">
        <v>327</v>
      </c>
      <c r="E173" s="70">
        <v>477420</v>
      </c>
      <c r="F173" s="10">
        <v>335</v>
      </c>
      <c r="H173" s="71" t="str">
        <f t="shared" si="8"/>
        <v>7420</v>
      </c>
      <c r="I173">
        <f t="shared" si="6"/>
        <v>4</v>
      </c>
      <c r="K173">
        <f t="shared" si="7"/>
        <v>7420</v>
      </c>
    </row>
    <row r="174" spans="1:11" ht="15" thickBot="1">
      <c r="A174" s="5" t="s">
        <v>291</v>
      </c>
      <c r="B174" s="70">
        <v>245280</v>
      </c>
      <c r="C174" s="70">
        <v>140160</v>
      </c>
      <c r="D174" s="6">
        <v>264</v>
      </c>
      <c r="E174" s="70">
        <v>385440</v>
      </c>
      <c r="F174" s="10">
        <v>388</v>
      </c>
      <c r="H174" s="71" t="str">
        <f t="shared" si="8"/>
        <v>5440</v>
      </c>
      <c r="I174">
        <f t="shared" si="6"/>
        <v>4</v>
      </c>
      <c r="K174">
        <f t="shared" si="7"/>
        <v>5440</v>
      </c>
    </row>
    <row r="175" spans="1:11" ht="15" thickBot="1">
      <c r="A175" s="5" t="s">
        <v>292</v>
      </c>
      <c r="B175" s="70">
        <v>359160</v>
      </c>
      <c r="C175" s="70">
        <v>204400</v>
      </c>
      <c r="D175" s="6">
        <v>386</v>
      </c>
      <c r="E175" s="70">
        <v>563560</v>
      </c>
      <c r="F175" s="10">
        <v>295</v>
      </c>
      <c r="H175" s="71" t="str">
        <f t="shared" si="8"/>
        <v>3560</v>
      </c>
      <c r="I175">
        <f t="shared" si="6"/>
        <v>4</v>
      </c>
      <c r="K175">
        <f t="shared" si="7"/>
        <v>3560</v>
      </c>
    </row>
    <row r="176" spans="1:11" ht="15" thickBot="1">
      <c r="A176" s="5" t="s">
        <v>293</v>
      </c>
      <c r="B176" s="70">
        <v>455520</v>
      </c>
      <c r="C176" s="70">
        <v>259880</v>
      </c>
      <c r="D176" s="6">
        <v>490</v>
      </c>
      <c r="E176" s="70">
        <v>715400</v>
      </c>
      <c r="F176" s="10">
        <v>395</v>
      </c>
      <c r="H176" s="71" t="str">
        <f t="shared" si="8"/>
        <v>5400</v>
      </c>
      <c r="I176">
        <f t="shared" si="6"/>
        <v>4</v>
      </c>
      <c r="K176">
        <f t="shared" si="7"/>
        <v>5400</v>
      </c>
    </row>
    <row r="177" spans="1:11" ht="15" thickBot="1">
      <c r="A177" s="5" t="s">
        <v>294</v>
      </c>
      <c r="B177" s="70">
        <v>143080</v>
      </c>
      <c r="C177" s="70">
        <v>80300</v>
      </c>
      <c r="D177" s="6">
        <v>153</v>
      </c>
      <c r="E177" s="70">
        <v>223380</v>
      </c>
      <c r="F177" s="10">
        <v>322</v>
      </c>
      <c r="H177" s="71" t="str">
        <f t="shared" si="8"/>
        <v>3380</v>
      </c>
      <c r="I177">
        <f t="shared" si="6"/>
        <v>4</v>
      </c>
      <c r="K177">
        <f t="shared" si="7"/>
        <v>3380</v>
      </c>
    </row>
    <row r="178" spans="1:11" ht="15" thickBot="1">
      <c r="A178" s="5" t="s">
        <v>295</v>
      </c>
      <c r="B178" s="70">
        <v>570860</v>
      </c>
      <c r="C178" s="70">
        <v>325580</v>
      </c>
      <c r="D178" s="6">
        <v>614</v>
      </c>
      <c r="E178" s="70">
        <v>896440</v>
      </c>
      <c r="F178" s="10">
        <v>353</v>
      </c>
      <c r="H178" s="71" t="str">
        <f t="shared" si="8"/>
        <v>6440</v>
      </c>
      <c r="I178">
        <f t="shared" si="6"/>
        <v>4</v>
      </c>
      <c r="K178">
        <f t="shared" si="7"/>
        <v>6440</v>
      </c>
    </row>
    <row r="179" spans="1:11" ht="15" thickBot="1">
      <c r="A179" s="5" t="s">
        <v>296</v>
      </c>
      <c r="B179" s="70">
        <v>494940</v>
      </c>
      <c r="C179" s="70">
        <v>281780</v>
      </c>
      <c r="D179" s="6">
        <v>532</v>
      </c>
      <c r="E179" s="70">
        <v>776720</v>
      </c>
      <c r="F179" s="10">
        <v>369</v>
      </c>
      <c r="H179" s="71" t="str">
        <f t="shared" si="8"/>
        <v>6720</v>
      </c>
      <c r="I179">
        <f t="shared" si="6"/>
        <v>4</v>
      </c>
      <c r="K179">
        <f t="shared" si="7"/>
        <v>6720</v>
      </c>
    </row>
    <row r="180" spans="1:11" ht="15" thickBot="1">
      <c r="A180" s="5" t="s">
        <v>297</v>
      </c>
      <c r="B180" s="70">
        <v>262800</v>
      </c>
      <c r="C180" s="70">
        <v>150380</v>
      </c>
      <c r="D180" s="6">
        <v>283</v>
      </c>
      <c r="E180" s="70">
        <v>413180</v>
      </c>
      <c r="F180" s="10">
        <v>341</v>
      </c>
      <c r="H180" s="71" t="str">
        <f t="shared" si="8"/>
        <v>3180</v>
      </c>
      <c r="I180">
        <f t="shared" si="6"/>
        <v>4</v>
      </c>
      <c r="K180">
        <f t="shared" si="7"/>
        <v>3180</v>
      </c>
    </row>
    <row r="181" spans="1:11" ht="15" thickBot="1">
      <c r="A181" s="5" t="s">
        <v>298</v>
      </c>
      <c r="B181" s="70">
        <v>662840</v>
      </c>
      <c r="C181" s="70">
        <v>379600</v>
      </c>
      <c r="D181" s="6">
        <v>714</v>
      </c>
      <c r="E181" s="70">
        <v>1042440</v>
      </c>
      <c r="F181" s="10">
        <v>394</v>
      </c>
      <c r="H181" s="71" t="str">
        <f t="shared" si="8"/>
        <v>42440</v>
      </c>
      <c r="I181">
        <f t="shared" si="6"/>
        <v>5</v>
      </c>
      <c r="K181">
        <f t="shared" si="7"/>
        <v>42440</v>
      </c>
    </row>
    <row r="182" spans="1:11" ht="15" thickBot="1">
      <c r="A182" s="5" t="s">
        <v>299</v>
      </c>
      <c r="B182" s="70">
        <v>319740</v>
      </c>
      <c r="C182" s="70">
        <v>182500</v>
      </c>
      <c r="D182" s="6">
        <v>344</v>
      </c>
      <c r="E182" s="70">
        <v>502240</v>
      </c>
      <c r="F182" s="10">
        <v>308</v>
      </c>
      <c r="H182" s="71" t="str">
        <f t="shared" si="8"/>
        <v>2240</v>
      </c>
      <c r="I182">
        <f t="shared" si="6"/>
        <v>4</v>
      </c>
      <c r="K182">
        <f t="shared" si="7"/>
        <v>2240</v>
      </c>
    </row>
    <row r="183" spans="1:11" ht="15" thickBot="1">
      <c r="A183" s="5" t="s">
        <v>300</v>
      </c>
      <c r="B183" s="70">
        <v>515380</v>
      </c>
      <c r="C183" s="70">
        <v>294920</v>
      </c>
      <c r="D183" s="6">
        <v>555</v>
      </c>
      <c r="E183" s="70">
        <v>810300</v>
      </c>
      <c r="F183" s="10">
        <v>281</v>
      </c>
      <c r="H183" s="71" t="str">
        <f t="shared" si="8"/>
        <v>0300</v>
      </c>
      <c r="I183">
        <f t="shared" si="6"/>
        <v>4</v>
      </c>
      <c r="K183">
        <f t="shared" si="7"/>
        <v>300</v>
      </c>
    </row>
    <row r="184" spans="1:11" ht="15" thickBot="1">
      <c r="A184" s="5" t="s">
        <v>301</v>
      </c>
      <c r="B184" s="70">
        <v>86140</v>
      </c>
      <c r="C184" s="70">
        <v>48180</v>
      </c>
      <c r="D184" s="6">
        <v>92</v>
      </c>
      <c r="E184" s="70">
        <v>134320</v>
      </c>
      <c r="F184" s="10">
        <v>470</v>
      </c>
      <c r="H184" s="71" t="str">
        <f t="shared" si="8"/>
        <v>4320</v>
      </c>
      <c r="I184">
        <f t="shared" si="6"/>
        <v>4</v>
      </c>
      <c r="K184">
        <f t="shared" si="7"/>
        <v>4320</v>
      </c>
    </row>
    <row r="185" spans="1:11" ht="15" thickBot="1">
      <c r="A185" s="5" t="s">
        <v>302</v>
      </c>
      <c r="B185" s="70">
        <v>452600</v>
      </c>
      <c r="C185" s="70">
        <v>256960</v>
      </c>
      <c r="D185" s="6">
        <v>486</v>
      </c>
      <c r="E185" s="70">
        <v>709560</v>
      </c>
      <c r="F185" s="10">
        <v>305</v>
      </c>
      <c r="H185" s="71" t="str">
        <f t="shared" si="8"/>
        <v>9560</v>
      </c>
      <c r="I185">
        <f t="shared" si="6"/>
        <v>4</v>
      </c>
      <c r="K185">
        <f t="shared" si="7"/>
        <v>9560</v>
      </c>
    </row>
    <row r="186" spans="1:11" ht="15" thickBot="1">
      <c r="A186" s="5" t="s">
        <v>303</v>
      </c>
      <c r="B186" s="70">
        <v>1005940</v>
      </c>
      <c r="C186" s="70">
        <v>573780</v>
      </c>
      <c r="D186" s="6">
        <v>1082</v>
      </c>
      <c r="E186" s="70">
        <v>1579720</v>
      </c>
      <c r="F186" s="10">
        <v>247</v>
      </c>
      <c r="H186" s="71" t="str">
        <f t="shared" si="8"/>
        <v>79720</v>
      </c>
      <c r="I186">
        <f t="shared" si="6"/>
        <v>5</v>
      </c>
      <c r="K186">
        <f t="shared" si="7"/>
        <v>79720</v>
      </c>
    </row>
    <row r="187" spans="1:11" ht="15" thickBot="1">
      <c r="A187" s="5" t="s">
        <v>304</v>
      </c>
      <c r="B187" s="70">
        <v>365000</v>
      </c>
      <c r="C187" s="70">
        <v>207320</v>
      </c>
      <c r="D187" s="6">
        <v>392</v>
      </c>
      <c r="E187" s="70">
        <v>572320</v>
      </c>
      <c r="F187" s="10">
        <v>322</v>
      </c>
      <c r="H187" s="71" t="str">
        <f t="shared" si="8"/>
        <v>2320</v>
      </c>
      <c r="I187">
        <f t="shared" si="6"/>
        <v>4</v>
      </c>
      <c r="K187">
        <f t="shared" si="7"/>
        <v>2320</v>
      </c>
    </row>
    <row r="188" spans="1:11" ht="15" thickBot="1">
      <c r="A188" s="5" t="s">
        <v>305</v>
      </c>
      <c r="B188" s="70">
        <v>354780</v>
      </c>
      <c r="C188" s="70">
        <v>201480</v>
      </c>
      <c r="D188" s="6">
        <v>381</v>
      </c>
      <c r="E188" s="70">
        <v>556260</v>
      </c>
      <c r="F188" s="10">
        <v>397</v>
      </c>
      <c r="H188" s="71" t="str">
        <f t="shared" si="8"/>
        <v>6260</v>
      </c>
      <c r="I188">
        <f t="shared" si="6"/>
        <v>4</v>
      </c>
      <c r="K188">
        <f t="shared" si="7"/>
        <v>6260</v>
      </c>
    </row>
    <row r="189" spans="1:11" ht="15" thickBot="1">
      <c r="A189" s="5" t="s">
        <v>306</v>
      </c>
      <c r="B189" s="70">
        <v>439460</v>
      </c>
      <c r="C189" s="70">
        <v>251120</v>
      </c>
      <c r="D189" s="6">
        <v>473</v>
      </c>
      <c r="E189" s="70">
        <v>690580</v>
      </c>
      <c r="F189" s="10">
        <v>297</v>
      </c>
      <c r="H189" s="71" t="str">
        <f t="shared" si="8"/>
        <v>0580</v>
      </c>
      <c r="I189">
        <f t="shared" si="6"/>
        <v>4</v>
      </c>
      <c r="K189">
        <f t="shared" si="7"/>
        <v>580</v>
      </c>
    </row>
    <row r="190" spans="1:11" ht="15" thickBot="1">
      <c r="A190" s="5" t="s">
        <v>307</v>
      </c>
      <c r="B190" s="70">
        <v>115340</v>
      </c>
      <c r="C190" s="70">
        <v>65700</v>
      </c>
      <c r="D190" s="6">
        <v>124</v>
      </c>
      <c r="E190" s="70">
        <v>181040</v>
      </c>
      <c r="F190" s="10">
        <v>408</v>
      </c>
      <c r="H190" s="71" t="str">
        <f t="shared" si="8"/>
        <v>1040</v>
      </c>
      <c r="I190">
        <f t="shared" si="6"/>
        <v>4</v>
      </c>
      <c r="K190">
        <f t="shared" si="7"/>
        <v>1040</v>
      </c>
    </row>
    <row r="191" spans="1:11" ht="15" thickBot="1">
      <c r="A191" s="5" t="s">
        <v>308</v>
      </c>
      <c r="B191" s="70">
        <v>67160</v>
      </c>
      <c r="C191" s="70">
        <v>37960</v>
      </c>
      <c r="D191" s="6">
        <v>72</v>
      </c>
      <c r="E191" s="70">
        <v>105120</v>
      </c>
      <c r="F191" s="10">
        <v>390</v>
      </c>
      <c r="H191" s="71" t="str">
        <f t="shared" si="8"/>
        <v>5120</v>
      </c>
      <c r="I191">
        <f t="shared" si="6"/>
        <v>4</v>
      </c>
      <c r="K191">
        <f t="shared" si="7"/>
        <v>5120</v>
      </c>
    </row>
    <row r="192" spans="1:11" ht="15" thickBot="1">
      <c r="A192" s="5" t="s">
        <v>309</v>
      </c>
      <c r="B192" s="70">
        <v>194180</v>
      </c>
      <c r="C192" s="70">
        <v>110960</v>
      </c>
      <c r="D192" s="6">
        <v>209</v>
      </c>
      <c r="E192" s="70">
        <v>305140</v>
      </c>
      <c r="F192" s="10">
        <v>356</v>
      </c>
      <c r="H192" s="71" t="str">
        <f t="shared" si="8"/>
        <v>5140</v>
      </c>
      <c r="I192">
        <f t="shared" si="6"/>
        <v>4</v>
      </c>
      <c r="K192">
        <f t="shared" si="7"/>
        <v>5140</v>
      </c>
    </row>
    <row r="193" spans="1:11" ht="15" thickBot="1">
      <c r="A193" s="5" t="s">
        <v>310</v>
      </c>
      <c r="B193" s="70">
        <v>166440</v>
      </c>
      <c r="C193" s="70">
        <v>94900</v>
      </c>
      <c r="D193" s="6">
        <v>179</v>
      </c>
      <c r="E193" s="70">
        <v>261340</v>
      </c>
      <c r="F193" s="10">
        <v>357</v>
      </c>
      <c r="H193" s="71" t="str">
        <f t="shared" si="8"/>
        <v>1340</v>
      </c>
      <c r="I193">
        <f t="shared" si="6"/>
        <v>4</v>
      </c>
      <c r="K193">
        <f t="shared" si="7"/>
        <v>1340</v>
      </c>
    </row>
    <row r="194" spans="1:11" ht="15" thickBot="1">
      <c r="A194" s="5" t="s">
        <v>311</v>
      </c>
      <c r="B194" s="70">
        <v>274480</v>
      </c>
      <c r="C194" s="70">
        <v>157680</v>
      </c>
      <c r="D194" s="6">
        <v>296</v>
      </c>
      <c r="E194" s="70">
        <v>432160</v>
      </c>
      <c r="F194" s="10">
        <v>337</v>
      </c>
      <c r="H194" s="71" t="str">
        <f t="shared" si="8"/>
        <v>2160</v>
      </c>
      <c r="I194">
        <f t="shared" si="6"/>
        <v>4</v>
      </c>
      <c r="K194">
        <f t="shared" si="7"/>
        <v>2160</v>
      </c>
    </row>
    <row r="195" spans="1:11" ht="15" thickBot="1">
      <c r="A195" s="5" t="s">
        <v>312</v>
      </c>
      <c r="B195" s="70">
        <v>204400</v>
      </c>
      <c r="C195" s="70">
        <v>116800</v>
      </c>
      <c r="D195" s="6">
        <v>220</v>
      </c>
      <c r="E195" s="70">
        <v>321200</v>
      </c>
      <c r="F195" s="10">
        <v>421</v>
      </c>
      <c r="H195" s="71" t="str">
        <f t="shared" si="8"/>
        <v>1200</v>
      </c>
      <c r="I195">
        <f t="shared" si="6"/>
        <v>4</v>
      </c>
      <c r="K195">
        <f t="shared" si="7"/>
        <v>1200</v>
      </c>
    </row>
    <row r="196" spans="1:11" ht="15" thickBot="1">
      <c r="A196" s="5" t="s">
        <v>313</v>
      </c>
      <c r="B196" s="70">
        <v>290540</v>
      </c>
      <c r="C196" s="70">
        <v>164980</v>
      </c>
      <c r="D196" s="6">
        <v>312</v>
      </c>
      <c r="E196" s="70">
        <v>455520</v>
      </c>
      <c r="F196" s="10">
        <v>433</v>
      </c>
      <c r="H196" s="71" t="str">
        <f t="shared" si="8"/>
        <v>5520</v>
      </c>
      <c r="I196">
        <f t="shared" ref="I196:I259" si="9">LEN(E196)-2</f>
        <v>4</v>
      </c>
      <c r="K196">
        <f t="shared" ref="K196:K259" si="10">_xlfn.NUMBERVALUE(H196)</f>
        <v>5520</v>
      </c>
    </row>
    <row r="197" spans="1:11" ht="15" thickBot="1">
      <c r="A197" s="5" t="s">
        <v>314</v>
      </c>
      <c r="B197" s="70">
        <v>775260</v>
      </c>
      <c r="C197" s="70">
        <v>442380</v>
      </c>
      <c r="D197" s="6">
        <v>834</v>
      </c>
      <c r="E197" s="70">
        <v>1217640</v>
      </c>
      <c r="F197" s="10">
        <v>395</v>
      </c>
      <c r="H197" s="71" t="str">
        <f t="shared" ref="H197:H260" si="11">RIGHT(E197,I197)</f>
        <v>17640</v>
      </c>
      <c r="I197">
        <f t="shared" si="9"/>
        <v>5</v>
      </c>
      <c r="K197">
        <f t="shared" si="10"/>
        <v>17640</v>
      </c>
    </row>
    <row r="198" spans="1:11" ht="15" thickBot="1">
      <c r="A198" s="5" t="s">
        <v>315</v>
      </c>
      <c r="B198" s="70">
        <v>515380</v>
      </c>
      <c r="C198" s="70">
        <v>294920</v>
      </c>
      <c r="D198" s="6">
        <v>555</v>
      </c>
      <c r="E198" s="70">
        <v>810300</v>
      </c>
      <c r="F198" s="10">
        <v>285</v>
      </c>
      <c r="H198" s="71" t="str">
        <f t="shared" si="11"/>
        <v>0300</v>
      </c>
      <c r="I198">
        <f t="shared" si="9"/>
        <v>4</v>
      </c>
      <c r="K198">
        <f t="shared" si="10"/>
        <v>300</v>
      </c>
    </row>
    <row r="199" spans="1:11" ht="15" thickBot="1">
      <c r="A199" s="5" t="s">
        <v>316</v>
      </c>
      <c r="B199" s="70">
        <v>876000</v>
      </c>
      <c r="C199" s="70">
        <v>500780</v>
      </c>
      <c r="D199" s="6">
        <v>943</v>
      </c>
      <c r="E199" s="70">
        <v>1376780</v>
      </c>
      <c r="F199" s="10">
        <v>266</v>
      </c>
      <c r="H199" s="71" t="str">
        <f t="shared" si="11"/>
        <v>76780</v>
      </c>
      <c r="I199">
        <f t="shared" si="9"/>
        <v>5</v>
      </c>
      <c r="K199">
        <f t="shared" si="10"/>
        <v>76780</v>
      </c>
    </row>
    <row r="200" spans="1:11" ht="15" thickBot="1">
      <c r="A200" s="5" t="s">
        <v>317</v>
      </c>
      <c r="B200" s="70">
        <v>147460</v>
      </c>
      <c r="C200" s="70">
        <v>84680</v>
      </c>
      <c r="D200" s="6">
        <v>159</v>
      </c>
      <c r="E200" s="70">
        <v>232140</v>
      </c>
      <c r="F200" s="10">
        <v>287</v>
      </c>
      <c r="H200" s="71" t="str">
        <f t="shared" si="11"/>
        <v>2140</v>
      </c>
      <c r="I200">
        <f t="shared" si="9"/>
        <v>4</v>
      </c>
      <c r="K200">
        <f t="shared" si="10"/>
        <v>2140</v>
      </c>
    </row>
    <row r="201" spans="1:11" ht="15" thickBot="1">
      <c r="A201" s="5" t="s">
        <v>318</v>
      </c>
      <c r="B201" s="70">
        <v>438000</v>
      </c>
      <c r="C201" s="70">
        <v>249660</v>
      </c>
      <c r="D201" s="6">
        <v>471</v>
      </c>
      <c r="E201" s="70">
        <v>687660</v>
      </c>
      <c r="F201" s="10">
        <v>342</v>
      </c>
      <c r="H201" s="71" t="str">
        <f t="shared" si="11"/>
        <v>7660</v>
      </c>
      <c r="I201">
        <f t="shared" si="9"/>
        <v>4</v>
      </c>
      <c r="K201">
        <f t="shared" si="10"/>
        <v>7660</v>
      </c>
    </row>
    <row r="202" spans="1:11" ht="15" thickBot="1">
      <c r="A202" s="5" t="s">
        <v>319</v>
      </c>
      <c r="B202" s="70">
        <v>423400</v>
      </c>
      <c r="C202" s="70">
        <v>240900</v>
      </c>
      <c r="D202" s="6">
        <v>455</v>
      </c>
      <c r="E202" s="70">
        <v>664300</v>
      </c>
      <c r="F202" s="10">
        <v>302</v>
      </c>
      <c r="H202" s="71" t="str">
        <f t="shared" si="11"/>
        <v>4300</v>
      </c>
      <c r="I202">
        <f t="shared" si="9"/>
        <v>4</v>
      </c>
      <c r="K202">
        <f t="shared" si="10"/>
        <v>4300</v>
      </c>
    </row>
    <row r="203" spans="1:11" ht="15" thickBot="1">
      <c r="A203" s="5" t="s">
        <v>320</v>
      </c>
      <c r="B203" s="70">
        <v>284700</v>
      </c>
      <c r="C203" s="70">
        <v>163520</v>
      </c>
      <c r="D203" s="6">
        <v>307</v>
      </c>
      <c r="E203" s="70">
        <v>448220</v>
      </c>
      <c r="F203" s="10">
        <v>506</v>
      </c>
      <c r="H203" s="71" t="str">
        <f t="shared" si="11"/>
        <v>8220</v>
      </c>
      <c r="I203">
        <f t="shared" si="9"/>
        <v>4</v>
      </c>
      <c r="K203">
        <f t="shared" si="10"/>
        <v>8220</v>
      </c>
    </row>
    <row r="204" spans="1:11" ht="23.5" thickBot="1">
      <c r="A204" s="5" t="s">
        <v>321</v>
      </c>
      <c r="B204" s="70">
        <v>164980</v>
      </c>
      <c r="C204" s="70">
        <v>93440</v>
      </c>
      <c r="D204" s="6">
        <v>177</v>
      </c>
      <c r="E204" s="70">
        <v>258420</v>
      </c>
      <c r="F204" s="10">
        <v>454</v>
      </c>
      <c r="H204" s="71" t="str">
        <f t="shared" si="11"/>
        <v>8420</v>
      </c>
      <c r="I204">
        <f t="shared" si="9"/>
        <v>4</v>
      </c>
      <c r="K204">
        <f t="shared" si="10"/>
        <v>8420</v>
      </c>
    </row>
    <row r="205" spans="1:11" ht="15" thickBot="1">
      <c r="A205" s="5" t="s">
        <v>322</v>
      </c>
      <c r="B205" s="70">
        <v>243820</v>
      </c>
      <c r="C205" s="70">
        <v>140160</v>
      </c>
      <c r="D205" s="6">
        <v>263</v>
      </c>
      <c r="E205" s="70">
        <v>383980</v>
      </c>
      <c r="F205" s="10">
        <v>412</v>
      </c>
      <c r="H205" s="71" t="str">
        <f t="shared" si="11"/>
        <v>3980</v>
      </c>
      <c r="I205">
        <f t="shared" si="9"/>
        <v>4</v>
      </c>
      <c r="K205">
        <f t="shared" si="10"/>
        <v>3980</v>
      </c>
    </row>
    <row r="206" spans="1:11" ht="15" thickBot="1">
      <c r="A206" s="5" t="s">
        <v>323</v>
      </c>
      <c r="B206" s="70">
        <v>99280</v>
      </c>
      <c r="C206" s="70">
        <v>56940</v>
      </c>
      <c r="D206" s="6">
        <v>107</v>
      </c>
      <c r="E206" s="70">
        <v>156220</v>
      </c>
      <c r="F206" s="10">
        <v>572</v>
      </c>
      <c r="H206" s="71" t="str">
        <f t="shared" si="11"/>
        <v>6220</v>
      </c>
      <c r="I206">
        <f t="shared" si="9"/>
        <v>4</v>
      </c>
      <c r="K206">
        <f t="shared" si="10"/>
        <v>6220</v>
      </c>
    </row>
    <row r="207" spans="1:11" ht="15" thickBot="1">
      <c r="A207" s="5" t="s">
        <v>324</v>
      </c>
      <c r="B207" s="70">
        <v>202940</v>
      </c>
      <c r="C207" s="70">
        <v>115340</v>
      </c>
      <c r="D207" s="6">
        <v>218</v>
      </c>
      <c r="E207" s="70">
        <v>318280</v>
      </c>
      <c r="F207" s="10">
        <v>455</v>
      </c>
      <c r="H207" s="71" t="str">
        <f t="shared" si="11"/>
        <v>8280</v>
      </c>
      <c r="I207">
        <f t="shared" si="9"/>
        <v>4</v>
      </c>
      <c r="K207">
        <f t="shared" si="10"/>
        <v>8280</v>
      </c>
    </row>
    <row r="208" spans="1:11" ht="15" thickBot="1">
      <c r="A208" s="5" t="s">
        <v>325</v>
      </c>
      <c r="B208" s="70">
        <v>261340</v>
      </c>
      <c r="C208" s="70">
        <v>148920</v>
      </c>
      <c r="D208" s="6">
        <v>281</v>
      </c>
      <c r="E208" s="70">
        <v>410260</v>
      </c>
      <c r="F208" s="10">
        <v>479</v>
      </c>
      <c r="H208" s="71" t="str">
        <f t="shared" si="11"/>
        <v>0260</v>
      </c>
      <c r="I208">
        <f t="shared" si="9"/>
        <v>4</v>
      </c>
      <c r="K208">
        <f t="shared" si="10"/>
        <v>260</v>
      </c>
    </row>
    <row r="209" spans="1:11" ht="15" thickBot="1">
      <c r="A209" s="5" t="s">
        <v>326</v>
      </c>
      <c r="B209" s="70">
        <v>779640</v>
      </c>
      <c r="C209" s="70">
        <v>445300</v>
      </c>
      <c r="D209" s="6">
        <v>839</v>
      </c>
      <c r="E209" s="70">
        <v>1224940</v>
      </c>
      <c r="F209" s="10">
        <v>239</v>
      </c>
      <c r="H209" s="71" t="str">
        <f t="shared" si="11"/>
        <v>24940</v>
      </c>
      <c r="I209">
        <f t="shared" si="9"/>
        <v>5</v>
      </c>
      <c r="K209">
        <f t="shared" si="10"/>
        <v>24940</v>
      </c>
    </row>
    <row r="210" spans="1:11" ht="15" thickBot="1">
      <c r="A210" s="5" t="s">
        <v>327</v>
      </c>
      <c r="B210" s="70">
        <v>176660</v>
      </c>
      <c r="C210" s="70">
        <v>100740</v>
      </c>
      <c r="D210" s="6">
        <v>190</v>
      </c>
      <c r="E210" s="70">
        <v>277400</v>
      </c>
      <c r="F210" s="10">
        <v>375</v>
      </c>
      <c r="H210" s="71" t="str">
        <f t="shared" si="11"/>
        <v>7400</v>
      </c>
      <c r="I210">
        <f t="shared" si="9"/>
        <v>4</v>
      </c>
      <c r="K210">
        <f t="shared" si="10"/>
        <v>7400</v>
      </c>
    </row>
    <row r="211" spans="1:11" ht="15" thickBot="1">
      <c r="A211" s="5" t="s">
        <v>328</v>
      </c>
      <c r="B211" s="70">
        <v>302220</v>
      </c>
      <c r="C211" s="70">
        <v>172280</v>
      </c>
      <c r="D211" s="6">
        <v>325</v>
      </c>
      <c r="E211" s="70">
        <v>474500</v>
      </c>
      <c r="F211" s="10">
        <v>336</v>
      </c>
      <c r="H211" s="71" t="str">
        <f t="shared" si="11"/>
        <v>4500</v>
      </c>
      <c r="I211">
        <f t="shared" si="9"/>
        <v>4</v>
      </c>
      <c r="K211">
        <f t="shared" si="10"/>
        <v>4500</v>
      </c>
    </row>
    <row r="212" spans="1:11" ht="15" thickBot="1">
      <c r="A212" s="5" t="s">
        <v>108</v>
      </c>
      <c r="B212" s="70">
        <v>182500</v>
      </c>
      <c r="C212" s="70">
        <v>103660</v>
      </c>
      <c r="D212" s="6">
        <v>196</v>
      </c>
      <c r="E212" s="70">
        <v>286160</v>
      </c>
      <c r="F212" s="10">
        <v>371</v>
      </c>
      <c r="H212" s="71" t="str">
        <f t="shared" si="11"/>
        <v>6160</v>
      </c>
      <c r="I212">
        <f t="shared" si="9"/>
        <v>4</v>
      </c>
      <c r="K212">
        <f t="shared" si="10"/>
        <v>6160</v>
      </c>
    </row>
    <row r="213" spans="1:11" ht="15" thickBot="1">
      <c r="A213" s="5" t="s">
        <v>111</v>
      </c>
      <c r="B213" s="70">
        <v>200020</v>
      </c>
      <c r="C213" s="70">
        <v>112420</v>
      </c>
      <c r="D213" s="6">
        <v>214</v>
      </c>
      <c r="E213" s="70">
        <v>312440</v>
      </c>
      <c r="F213" s="10">
        <v>361</v>
      </c>
      <c r="H213" s="71" t="str">
        <f t="shared" si="11"/>
        <v>2440</v>
      </c>
      <c r="I213">
        <f t="shared" si="9"/>
        <v>4</v>
      </c>
      <c r="K213">
        <f t="shared" si="10"/>
        <v>2440</v>
      </c>
    </row>
    <row r="214" spans="1:11" ht="15" thickBot="1">
      <c r="A214" s="5" t="s">
        <v>329</v>
      </c>
      <c r="B214" s="70">
        <v>389820</v>
      </c>
      <c r="C214" s="70">
        <v>223380</v>
      </c>
      <c r="D214" s="6">
        <v>420</v>
      </c>
      <c r="E214" s="70">
        <v>613200</v>
      </c>
      <c r="F214" s="10">
        <v>288</v>
      </c>
      <c r="H214" s="71" t="str">
        <f t="shared" si="11"/>
        <v>3200</v>
      </c>
      <c r="I214">
        <f t="shared" si="9"/>
        <v>4</v>
      </c>
      <c r="K214">
        <f t="shared" si="10"/>
        <v>3200</v>
      </c>
    </row>
    <row r="215" spans="1:11" ht="15" thickBot="1">
      <c r="A215" s="5" t="s">
        <v>330</v>
      </c>
      <c r="B215" s="70">
        <v>391280</v>
      </c>
      <c r="C215" s="70">
        <v>224840</v>
      </c>
      <c r="D215" s="6">
        <v>422</v>
      </c>
      <c r="E215" s="70">
        <v>616120</v>
      </c>
      <c r="F215" s="10">
        <v>360</v>
      </c>
      <c r="H215" s="71" t="str">
        <f t="shared" si="11"/>
        <v>6120</v>
      </c>
      <c r="I215">
        <f t="shared" si="9"/>
        <v>4</v>
      </c>
      <c r="K215">
        <f t="shared" si="10"/>
        <v>6120</v>
      </c>
    </row>
    <row r="216" spans="1:11" ht="15" thickBot="1">
      <c r="A216" s="5" t="s">
        <v>331</v>
      </c>
      <c r="B216" s="70">
        <v>448220</v>
      </c>
      <c r="C216" s="70">
        <v>256960</v>
      </c>
      <c r="D216" s="6">
        <v>483</v>
      </c>
      <c r="E216" s="70">
        <v>705180</v>
      </c>
      <c r="F216" s="10">
        <v>309</v>
      </c>
      <c r="H216" s="71" t="str">
        <f t="shared" si="11"/>
        <v>5180</v>
      </c>
      <c r="I216">
        <f t="shared" si="9"/>
        <v>4</v>
      </c>
      <c r="K216">
        <f t="shared" si="10"/>
        <v>5180</v>
      </c>
    </row>
    <row r="217" spans="1:11" ht="15" thickBot="1">
      <c r="A217" s="5" t="s">
        <v>332</v>
      </c>
      <c r="B217" s="70">
        <v>71540</v>
      </c>
      <c r="C217" s="70">
        <v>42340</v>
      </c>
      <c r="D217" s="6">
        <v>78</v>
      </c>
      <c r="E217" s="70">
        <v>113880</v>
      </c>
      <c r="F217" s="10">
        <v>482</v>
      </c>
      <c r="H217" s="71" t="str">
        <f t="shared" si="11"/>
        <v>3880</v>
      </c>
      <c r="I217">
        <f t="shared" si="9"/>
        <v>4</v>
      </c>
      <c r="K217">
        <f t="shared" si="10"/>
        <v>3880</v>
      </c>
    </row>
    <row r="218" spans="1:11" ht="15" thickBot="1">
      <c r="A218" s="5" t="s">
        <v>333</v>
      </c>
      <c r="B218" s="70">
        <v>128480</v>
      </c>
      <c r="C218" s="70">
        <v>74460</v>
      </c>
      <c r="D218" s="6">
        <v>139</v>
      </c>
      <c r="E218" s="70">
        <v>202940</v>
      </c>
      <c r="F218" s="10">
        <v>358</v>
      </c>
      <c r="H218" s="71" t="str">
        <f t="shared" si="11"/>
        <v>2940</v>
      </c>
      <c r="I218">
        <f t="shared" si="9"/>
        <v>4</v>
      </c>
      <c r="K218">
        <f t="shared" si="10"/>
        <v>2940</v>
      </c>
    </row>
    <row r="219" spans="1:11" ht="15" thickBot="1">
      <c r="A219" s="5" t="s">
        <v>334</v>
      </c>
      <c r="B219" s="70">
        <v>448220</v>
      </c>
      <c r="C219" s="70">
        <v>256960</v>
      </c>
      <c r="D219" s="6">
        <v>483</v>
      </c>
      <c r="E219" s="70">
        <v>705180</v>
      </c>
      <c r="F219" s="10">
        <v>325</v>
      </c>
      <c r="H219" s="71" t="str">
        <f t="shared" si="11"/>
        <v>5180</v>
      </c>
      <c r="I219">
        <f t="shared" si="9"/>
        <v>4</v>
      </c>
      <c r="K219">
        <f t="shared" si="10"/>
        <v>5180</v>
      </c>
    </row>
    <row r="220" spans="1:11" ht="15" thickBot="1">
      <c r="A220" s="5" t="s">
        <v>335</v>
      </c>
      <c r="B220" s="70">
        <v>728540</v>
      </c>
      <c r="C220" s="70">
        <v>416100</v>
      </c>
      <c r="D220" s="6">
        <v>784</v>
      </c>
      <c r="E220" s="70">
        <v>1144640</v>
      </c>
      <c r="F220" s="10">
        <v>350</v>
      </c>
      <c r="H220" s="71" t="str">
        <f t="shared" si="11"/>
        <v>44640</v>
      </c>
      <c r="I220">
        <f t="shared" si="9"/>
        <v>5</v>
      </c>
      <c r="K220">
        <f t="shared" si="10"/>
        <v>44640</v>
      </c>
    </row>
    <row r="221" spans="1:11" ht="15" thickBot="1">
      <c r="A221" s="5" t="s">
        <v>336</v>
      </c>
      <c r="B221" s="70">
        <v>553340</v>
      </c>
      <c r="C221" s="70">
        <v>315360</v>
      </c>
      <c r="D221" s="6">
        <v>595</v>
      </c>
      <c r="E221" s="70">
        <v>868700</v>
      </c>
      <c r="F221" s="10">
        <v>313</v>
      </c>
      <c r="H221" s="71" t="str">
        <f t="shared" si="11"/>
        <v>8700</v>
      </c>
      <c r="I221">
        <f t="shared" si="9"/>
        <v>4</v>
      </c>
      <c r="K221">
        <f t="shared" si="10"/>
        <v>8700</v>
      </c>
    </row>
    <row r="222" spans="1:11" ht="15" thickBot="1">
      <c r="A222" s="5" t="s">
        <v>337</v>
      </c>
      <c r="B222" s="70">
        <v>40880</v>
      </c>
      <c r="C222" s="70">
        <v>24820</v>
      </c>
      <c r="D222" s="6">
        <v>45</v>
      </c>
      <c r="E222" s="70">
        <v>65700</v>
      </c>
      <c r="F222" s="10">
        <v>619</v>
      </c>
      <c r="H222" s="71" t="str">
        <f t="shared" si="11"/>
        <v>700</v>
      </c>
      <c r="I222">
        <f t="shared" si="9"/>
        <v>3</v>
      </c>
      <c r="K222">
        <f t="shared" si="10"/>
        <v>700</v>
      </c>
    </row>
    <row r="223" spans="1:11" ht="15" thickBot="1">
      <c r="A223" s="5" t="s">
        <v>338</v>
      </c>
      <c r="B223" s="70">
        <v>74460</v>
      </c>
      <c r="C223" s="70">
        <v>42340</v>
      </c>
      <c r="D223" s="6">
        <v>80</v>
      </c>
      <c r="E223" s="70">
        <v>116800</v>
      </c>
      <c r="F223" s="10">
        <v>415</v>
      </c>
      <c r="H223" s="71" t="str">
        <f t="shared" si="11"/>
        <v>6800</v>
      </c>
      <c r="I223">
        <f t="shared" si="9"/>
        <v>4</v>
      </c>
      <c r="K223">
        <f t="shared" si="10"/>
        <v>6800</v>
      </c>
    </row>
    <row r="224" spans="1:11" ht="15" thickBot="1">
      <c r="A224" s="5" t="s">
        <v>339</v>
      </c>
      <c r="B224" s="70">
        <v>372300</v>
      </c>
      <c r="C224" s="70">
        <v>213160</v>
      </c>
      <c r="D224" s="6">
        <v>401</v>
      </c>
      <c r="E224" s="70">
        <v>585460</v>
      </c>
      <c r="F224" s="10">
        <v>375</v>
      </c>
      <c r="H224" s="71" t="str">
        <f t="shared" si="11"/>
        <v>5460</v>
      </c>
      <c r="I224">
        <f t="shared" si="9"/>
        <v>4</v>
      </c>
      <c r="K224">
        <f t="shared" si="10"/>
        <v>5460</v>
      </c>
    </row>
    <row r="225" spans="1:11" ht="15" thickBot="1">
      <c r="A225" s="5" t="s">
        <v>340</v>
      </c>
      <c r="B225" s="70">
        <v>224840</v>
      </c>
      <c r="C225" s="70">
        <v>128480</v>
      </c>
      <c r="D225" s="6">
        <v>242</v>
      </c>
      <c r="E225" s="70">
        <v>353320</v>
      </c>
      <c r="F225" s="10">
        <v>323</v>
      </c>
      <c r="H225" s="71" t="str">
        <f t="shared" si="11"/>
        <v>3320</v>
      </c>
      <c r="I225">
        <f t="shared" si="9"/>
        <v>4</v>
      </c>
      <c r="K225">
        <f t="shared" si="10"/>
        <v>3320</v>
      </c>
    </row>
    <row r="226" spans="1:11" ht="15" thickBot="1">
      <c r="A226" s="5" t="s">
        <v>341</v>
      </c>
      <c r="B226" s="70">
        <v>467200</v>
      </c>
      <c r="C226" s="70">
        <v>267180</v>
      </c>
      <c r="D226" s="6">
        <v>503</v>
      </c>
      <c r="E226" s="70">
        <v>734380</v>
      </c>
      <c r="F226" s="10">
        <v>332</v>
      </c>
      <c r="H226" s="71" t="str">
        <f t="shared" si="11"/>
        <v>4380</v>
      </c>
      <c r="I226">
        <f t="shared" si="9"/>
        <v>4</v>
      </c>
      <c r="K226">
        <f t="shared" si="10"/>
        <v>4380</v>
      </c>
    </row>
    <row r="227" spans="1:11" ht="15" thickBot="1">
      <c r="A227" s="5" t="s">
        <v>342</v>
      </c>
      <c r="B227" s="70">
        <v>281780</v>
      </c>
      <c r="C227" s="70">
        <v>160600</v>
      </c>
      <c r="D227" s="6">
        <v>303</v>
      </c>
      <c r="E227" s="70">
        <v>442380</v>
      </c>
      <c r="F227" s="10">
        <v>192</v>
      </c>
      <c r="H227" s="71" t="str">
        <f t="shared" si="11"/>
        <v>2380</v>
      </c>
      <c r="I227">
        <f t="shared" si="9"/>
        <v>4</v>
      </c>
      <c r="K227">
        <f t="shared" si="10"/>
        <v>2380</v>
      </c>
    </row>
    <row r="228" spans="1:11" ht="15" thickBot="1">
      <c r="A228" s="5" t="s">
        <v>343</v>
      </c>
      <c r="B228" s="70">
        <v>183960</v>
      </c>
      <c r="C228" s="70">
        <v>105120</v>
      </c>
      <c r="D228" s="6">
        <v>198</v>
      </c>
      <c r="E228" s="70">
        <v>289080</v>
      </c>
      <c r="F228" s="10">
        <v>448</v>
      </c>
      <c r="H228" s="71" t="str">
        <f t="shared" si="11"/>
        <v>9080</v>
      </c>
      <c r="I228">
        <f t="shared" si="9"/>
        <v>4</v>
      </c>
      <c r="K228">
        <f t="shared" si="10"/>
        <v>9080</v>
      </c>
    </row>
    <row r="229" spans="1:11" ht="15" thickBot="1">
      <c r="A229" s="5" t="s">
        <v>344</v>
      </c>
      <c r="B229" s="70">
        <v>505160</v>
      </c>
      <c r="C229" s="70">
        <v>289080</v>
      </c>
      <c r="D229" s="6">
        <v>544</v>
      </c>
      <c r="E229" s="70">
        <v>794240</v>
      </c>
      <c r="F229" s="10">
        <v>381</v>
      </c>
      <c r="H229" s="71" t="str">
        <f t="shared" si="11"/>
        <v>4240</v>
      </c>
      <c r="I229">
        <f t="shared" si="9"/>
        <v>4</v>
      </c>
      <c r="K229">
        <f t="shared" si="10"/>
        <v>4240</v>
      </c>
    </row>
    <row r="230" spans="1:11" ht="15" thickBot="1">
      <c r="A230" s="5" t="s">
        <v>345</v>
      </c>
      <c r="B230" s="70">
        <v>207320</v>
      </c>
      <c r="C230" s="70">
        <v>119720</v>
      </c>
      <c r="D230" s="6">
        <v>224</v>
      </c>
      <c r="E230" s="70">
        <v>327040</v>
      </c>
      <c r="F230" s="10">
        <v>482</v>
      </c>
      <c r="H230" s="71" t="str">
        <f t="shared" si="11"/>
        <v>7040</v>
      </c>
      <c r="I230">
        <f t="shared" si="9"/>
        <v>4</v>
      </c>
      <c r="K230">
        <f t="shared" si="10"/>
        <v>7040</v>
      </c>
    </row>
    <row r="231" spans="1:11" ht="15" thickBot="1">
      <c r="A231" s="5" t="s">
        <v>115</v>
      </c>
      <c r="B231" s="70">
        <v>350400</v>
      </c>
      <c r="C231" s="70">
        <v>200020</v>
      </c>
      <c r="D231" s="6">
        <v>377</v>
      </c>
      <c r="E231" s="70">
        <v>550420</v>
      </c>
      <c r="F231" s="10">
        <v>363</v>
      </c>
      <c r="H231" s="71" t="str">
        <f t="shared" si="11"/>
        <v>0420</v>
      </c>
      <c r="I231">
        <f t="shared" si="9"/>
        <v>4</v>
      </c>
      <c r="K231">
        <f t="shared" si="10"/>
        <v>420</v>
      </c>
    </row>
    <row r="232" spans="1:11" ht="15" thickBot="1">
      <c r="A232" s="5" t="s">
        <v>346</v>
      </c>
      <c r="B232" s="70">
        <v>300760</v>
      </c>
      <c r="C232" s="70">
        <v>172280</v>
      </c>
      <c r="D232" s="6">
        <v>324</v>
      </c>
      <c r="E232" s="70">
        <v>473040</v>
      </c>
      <c r="F232" s="10">
        <v>266</v>
      </c>
      <c r="H232" s="71" t="str">
        <f t="shared" si="11"/>
        <v>3040</v>
      </c>
      <c r="I232">
        <f t="shared" si="9"/>
        <v>4</v>
      </c>
      <c r="K232">
        <f t="shared" si="10"/>
        <v>3040</v>
      </c>
    </row>
    <row r="233" spans="1:11" ht="15" thickBot="1">
      <c r="A233" s="5" t="s">
        <v>347</v>
      </c>
      <c r="B233" s="70">
        <v>146000</v>
      </c>
      <c r="C233" s="70">
        <v>83220</v>
      </c>
      <c r="D233" s="6">
        <v>157</v>
      </c>
      <c r="E233" s="70">
        <v>229220</v>
      </c>
      <c r="F233" s="10">
        <v>411</v>
      </c>
      <c r="H233" s="71" t="str">
        <f t="shared" si="11"/>
        <v>9220</v>
      </c>
      <c r="I233">
        <f t="shared" si="9"/>
        <v>4</v>
      </c>
      <c r="K233">
        <f t="shared" si="10"/>
        <v>9220</v>
      </c>
    </row>
    <row r="234" spans="1:11" ht="15" thickBot="1">
      <c r="A234" s="5" t="s">
        <v>348</v>
      </c>
      <c r="B234" s="70">
        <v>32120</v>
      </c>
      <c r="C234" s="70">
        <v>18980</v>
      </c>
      <c r="D234" s="6">
        <v>35</v>
      </c>
      <c r="E234" s="70">
        <v>51100</v>
      </c>
      <c r="F234" s="10">
        <v>448</v>
      </c>
      <c r="H234" s="71" t="str">
        <f t="shared" si="11"/>
        <v>100</v>
      </c>
      <c r="I234">
        <f t="shared" si="9"/>
        <v>3</v>
      </c>
      <c r="K234">
        <f t="shared" si="10"/>
        <v>100</v>
      </c>
    </row>
    <row r="235" spans="1:11" ht="15" thickBot="1">
      <c r="A235" s="5" t="s">
        <v>349</v>
      </c>
      <c r="B235" s="70">
        <v>146000</v>
      </c>
      <c r="C235" s="70">
        <v>83220</v>
      </c>
      <c r="D235" s="6">
        <v>157</v>
      </c>
      <c r="E235" s="70">
        <v>229220</v>
      </c>
      <c r="F235" s="10">
        <v>417</v>
      </c>
      <c r="H235" s="71" t="str">
        <f t="shared" si="11"/>
        <v>9220</v>
      </c>
      <c r="I235">
        <f t="shared" si="9"/>
        <v>4</v>
      </c>
      <c r="K235">
        <f t="shared" si="10"/>
        <v>9220</v>
      </c>
    </row>
    <row r="236" spans="1:11" ht="15" thickBot="1">
      <c r="A236" s="5" t="s">
        <v>350</v>
      </c>
      <c r="B236" s="70">
        <v>456980</v>
      </c>
      <c r="C236" s="70">
        <v>261340</v>
      </c>
      <c r="D236" s="6">
        <v>492</v>
      </c>
      <c r="E236" s="70">
        <v>718320</v>
      </c>
      <c r="F236" s="10">
        <v>347</v>
      </c>
      <c r="H236" s="71" t="str">
        <f t="shared" si="11"/>
        <v>8320</v>
      </c>
      <c r="I236">
        <f t="shared" si="9"/>
        <v>4</v>
      </c>
      <c r="K236">
        <f t="shared" si="10"/>
        <v>8320</v>
      </c>
    </row>
    <row r="237" spans="1:11" ht="15" thickBot="1">
      <c r="A237" s="5" t="s">
        <v>351</v>
      </c>
      <c r="B237" s="70">
        <v>156220</v>
      </c>
      <c r="C237" s="70">
        <v>89060</v>
      </c>
      <c r="D237" s="6">
        <v>168</v>
      </c>
      <c r="E237" s="70">
        <v>245280</v>
      </c>
      <c r="F237" s="10">
        <v>424</v>
      </c>
      <c r="H237" s="71" t="str">
        <f t="shared" si="11"/>
        <v>5280</v>
      </c>
      <c r="I237">
        <f t="shared" si="9"/>
        <v>4</v>
      </c>
      <c r="K237">
        <f t="shared" si="10"/>
        <v>5280</v>
      </c>
    </row>
    <row r="238" spans="1:11" ht="15" thickBot="1">
      <c r="A238" s="5" t="s">
        <v>352</v>
      </c>
      <c r="B238" s="70">
        <v>321200</v>
      </c>
      <c r="C238" s="70">
        <v>183960</v>
      </c>
      <c r="D238" s="6">
        <v>346</v>
      </c>
      <c r="E238" s="70">
        <v>505160</v>
      </c>
      <c r="F238" s="10">
        <v>330</v>
      </c>
      <c r="H238" s="71" t="str">
        <f t="shared" si="11"/>
        <v>5160</v>
      </c>
      <c r="I238">
        <f t="shared" si="9"/>
        <v>4</v>
      </c>
      <c r="K238">
        <f t="shared" si="10"/>
        <v>5160</v>
      </c>
    </row>
    <row r="239" spans="1:11" ht="15" thickBot="1">
      <c r="A239" s="5" t="s">
        <v>353</v>
      </c>
      <c r="B239" s="70">
        <v>359160</v>
      </c>
      <c r="C239" s="70">
        <v>204400</v>
      </c>
      <c r="D239" s="6">
        <v>386</v>
      </c>
      <c r="E239" s="70">
        <v>563560</v>
      </c>
      <c r="F239" s="10">
        <v>356</v>
      </c>
      <c r="H239" s="71" t="str">
        <f t="shared" si="11"/>
        <v>3560</v>
      </c>
      <c r="I239">
        <f t="shared" si="9"/>
        <v>4</v>
      </c>
      <c r="K239">
        <f t="shared" si="10"/>
        <v>3560</v>
      </c>
    </row>
    <row r="240" spans="1:11" ht="15" thickBot="1">
      <c r="A240" s="5" t="s">
        <v>354</v>
      </c>
      <c r="B240" s="70">
        <v>201480</v>
      </c>
      <c r="C240" s="70">
        <v>113880</v>
      </c>
      <c r="D240" s="6">
        <v>216</v>
      </c>
      <c r="E240" s="70">
        <v>315360</v>
      </c>
      <c r="F240" s="10">
        <v>387</v>
      </c>
      <c r="H240" s="71" t="str">
        <f t="shared" si="11"/>
        <v>5360</v>
      </c>
      <c r="I240">
        <f t="shared" si="9"/>
        <v>4</v>
      </c>
      <c r="K240">
        <f t="shared" si="10"/>
        <v>5360</v>
      </c>
    </row>
    <row r="241" spans="1:11" ht="15" thickBot="1">
      <c r="A241" s="5" t="s">
        <v>355</v>
      </c>
      <c r="B241" s="70">
        <v>350400</v>
      </c>
      <c r="C241" s="70">
        <v>200020</v>
      </c>
      <c r="D241" s="6">
        <v>377</v>
      </c>
      <c r="E241" s="70">
        <v>550420</v>
      </c>
      <c r="F241" s="10">
        <v>285</v>
      </c>
      <c r="H241" s="71" t="str">
        <f t="shared" si="11"/>
        <v>0420</v>
      </c>
      <c r="I241">
        <f t="shared" si="9"/>
        <v>4</v>
      </c>
      <c r="K241">
        <f t="shared" si="10"/>
        <v>420</v>
      </c>
    </row>
    <row r="242" spans="1:11" ht="15" thickBot="1">
      <c r="A242" s="5" t="s">
        <v>356</v>
      </c>
      <c r="B242" s="70">
        <v>506620</v>
      </c>
      <c r="C242" s="70">
        <v>289080</v>
      </c>
      <c r="D242" s="6">
        <v>545</v>
      </c>
      <c r="E242" s="70">
        <v>795700</v>
      </c>
      <c r="F242" s="10">
        <v>298</v>
      </c>
      <c r="H242" s="71" t="str">
        <f t="shared" si="11"/>
        <v>5700</v>
      </c>
      <c r="I242">
        <f t="shared" si="9"/>
        <v>4</v>
      </c>
      <c r="K242">
        <f t="shared" si="10"/>
        <v>5700</v>
      </c>
    </row>
    <row r="243" spans="1:11" ht="15" thickBot="1">
      <c r="A243" s="5" t="s">
        <v>357</v>
      </c>
      <c r="B243" s="70">
        <v>715400</v>
      </c>
      <c r="C243" s="70">
        <v>407340</v>
      </c>
      <c r="D243" s="6">
        <v>769</v>
      </c>
      <c r="E243" s="70">
        <v>1122740</v>
      </c>
      <c r="F243" s="10">
        <v>310</v>
      </c>
      <c r="H243" s="71" t="str">
        <f t="shared" si="11"/>
        <v>22740</v>
      </c>
      <c r="I243">
        <f t="shared" si="9"/>
        <v>5</v>
      </c>
      <c r="K243">
        <f t="shared" si="10"/>
        <v>22740</v>
      </c>
    </row>
    <row r="244" spans="1:11" ht="15" thickBot="1">
      <c r="A244" s="5" t="s">
        <v>358</v>
      </c>
      <c r="B244" s="70">
        <v>2241100</v>
      </c>
      <c r="C244" s="70">
        <v>1278960</v>
      </c>
      <c r="D244" s="6">
        <v>2411</v>
      </c>
      <c r="E244" s="70">
        <v>3520060</v>
      </c>
      <c r="F244" s="10">
        <v>364</v>
      </c>
      <c r="H244" s="71" t="str">
        <f t="shared" si="11"/>
        <v>20060</v>
      </c>
      <c r="I244">
        <f t="shared" si="9"/>
        <v>5</v>
      </c>
      <c r="K244">
        <f t="shared" si="10"/>
        <v>20060</v>
      </c>
    </row>
    <row r="245" spans="1:11" ht="15" thickBot="1">
      <c r="A245" s="5" t="s">
        <v>359</v>
      </c>
      <c r="B245" s="70">
        <v>8760</v>
      </c>
      <c r="C245" s="70">
        <v>5840</v>
      </c>
      <c r="D245" s="6">
        <v>10</v>
      </c>
      <c r="E245" s="70">
        <v>14600</v>
      </c>
      <c r="F245" s="10">
        <v>646</v>
      </c>
      <c r="H245" s="71" t="str">
        <f t="shared" si="11"/>
        <v>600</v>
      </c>
      <c r="I245">
        <f t="shared" si="9"/>
        <v>3</v>
      </c>
      <c r="K245">
        <f t="shared" si="10"/>
        <v>600</v>
      </c>
    </row>
    <row r="246" spans="1:11" ht="15" thickBot="1">
      <c r="A246" s="5" t="s">
        <v>360</v>
      </c>
      <c r="B246" s="70">
        <v>283240</v>
      </c>
      <c r="C246" s="70">
        <v>162060</v>
      </c>
      <c r="D246" s="6">
        <v>305</v>
      </c>
      <c r="E246" s="70">
        <v>445300</v>
      </c>
      <c r="F246" s="10">
        <v>364</v>
      </c>
      <c r="H246" s="71" t="str">
        <f t="shared" si="11"/>
        <v>5300</v>
      </c>
      <c r="I246">
        <f t="shared" si="9"/>
        <v>4</v>
      </c>
      <c r="K246">
        <f t="shared" si="10"/>
        <v>5300</v>
      </c>
    </row>
    <row r="247" spans="1:11" ht="15" thickBot="1">
      <c r="A247" s="5" t="s">
        <v>361</v>
      </c>
      <c r="B247" s="70">
        <v>493480</v>
      </c>
      <c r="C247" s="70">
        <v>281780</v>
      </c>
      <c r="D247" s="6">
        <v>531</v>
      </c>
      <c r="E247" s="70">
        <v>775260</v>
      </c>
      <c r="F247" s="10">
        <v>349</v>
      </c>
      <c r="H247" s="71" t="str">
        <f t="shared" si="11"/>
        <v>5260</v>
      </c>
      <c r="I247">
        <f t="shared" si="9"/>
        <v>4</v>
      </c>
      <c r="K247">
        <f t="shared" si="10"/>
        <v>5260</v>
      </c>
    </row>
    <row r="248" spans="1:11" ht="15" thickBot="1">
      <c r="A248" s="5" t="s">
        <v>362</v>
      </c>
      <c r="B248" s="70">
        <v>116800</v>
      </c>
      <c r="C248" s="70">
        <v>67160</v>
      </c>
      <c r="D248" s="6">
        <v>126</v>
      </c>
      <c r="E248" s="70">
        <v>183960</v>
      </c>
      <c r="F248" s="10">
        <v>383</v>
      </c>
      <c r="H248" s="71" t="str">
        <f t="shared" si="11"/>
        <v>3960</v>
      </c>
      <c r="I248">
        <f t="shared" si="9"/>
        <v>4</v>
      </c>
      <c r="K248">
        <f t="shared" si="10"/>
        <v>3960</v>
      </c>
    </row>
    <row r="249" spans="1:11" ht="15" thickBot="1">
      <c r="A249" s="5" t="s">
        <v>363</v>
      </c>
      <c r="B249" s="70">
        <v>400040</v>
      </c>
      <c r="C249" s="70">
        <v>229220</v>
      </c>
      <c r="D249" s="6">
        <v>431</v>
      </c>
      <c r="E249" s="70">
        <v>629260</v>
      </c>
      <c r="F249" s="10">
        <v>309</v>
      </c>
      <c r="H249" s="71" t="str">
        <f t="shared" si="11"/>
        <v>9260</v>
      </c>
      <c r="I249">
        <f t="shared" si="9"/>
        <v>4</v>
      </c>
      <c r="K249">
        <f t="shared" si="10"/>
        <v>9260</v>
      </c>
    </row>
    <row r="250" spans="1:11" ht="15" thickBot="1">
      <c r="A250" s="5" t="s">
        <v>364</v>
      </c>
      <c r="B250" s="70">
        <v>16060</v>
      </c>
      <c r="C250" s="70">
        <v>8760</v>
      </c>
      <c r="D250" s="6">
        <v>17</v>
      </c>
      <c r="E250" s="70">
        <v>24820</v>
      </c>
      <c r="F250" s="10">
        <v>387</v>
      </c>
      <c r="H250" s="71" t="str">
        <f t="shared" si="11"/>
        <v>820</v>
      </c>
      <c r="I250">
        <f t="shared" si="9"/>
        <v>3</v>
      </c>
      <c r="K250">
        <f t="shared" si="10"/>
        <v>820</v>
      </c>
    </row>
    <row r="251" spans="1:11" ht="15" thickBot="1">
      <c r="A251" s="5" t="s">
        <v>365</v>
      </c>
      <c r="B251" s="70">
        <v>461360</v>
      </c>
      <c r="C251" s="70">
        <v>261340</v>
      </c>
      <c r="D251" s="6">
        <v>495</v>
      </c>
      <c r="E251" s="70">
        <v>722700</v>
      </c>
      <c r="F251" s="10">
        <v>347</v>
      </c>
      <c r="H251" s="71" t="str">
        <f t="shared" si="11"/>
        <v>2700</v>
      </c>
      <c r="I251">
        <f t="shared" si="9"/>
        <v>4</v>
      </c>
      <c r="K251">
        <f t="shared" si="10"/>
        <v>2700</v>
      </c>
    </row>
    <row r="252" spans="1:11" ht="15" thickBot="1">
      <c r="A252" s="5" t="s">
        <v>366</v>
      </c>
      <c r="B252" s="70">
        <v>2298040</v>
      </c>
      <c r="C252" s="70">
        <v>1311080</v>
      </c>
      <c r="D252" s="6">
        <v>2472</v>
      </c>
      <c r="E252" s="70">
        <v>3609120</v>
      </c>
      <c r="F252" s="10">
        <v>425</v>
      </c>
      <c r="H252" s="71" t="str">
        <f t="shared" si="11"/>
        <v>09120</v>
      </c>
      <c r="I252">
        <f t="shared" si="9"/>
        <v>5</v>
      </c>
      <c r="K252">
        <f t="shared" si="10"/>
        <v>9120</v>
      </c>
    </row>
    <row r="253" spans="1:11" ht="15" thickBot="1">
      <c r="A253" s="5" t="s">
        <v>367</v>
      </c>
      <c r="B253" s="70">
        <v>743140</v>
      </c>
      <c r="C253" s="70">
        <v>423400</v>
      </c>
      <c r="D253" s="6">
        <v>799</v>
      </c>
      <c r="E253" s="70">
        <v>1166540</v>
      </c>
      <c r="F253" s="10">
        <v>419</v>
      </c>
      <c r="H253" s="71" t="str">
        <f t="shared" si="11"/>
        <v>66540</v>
      </c>
      <c r="I253">
        <f t="shared" si="9"/>
        <v>5</v>
      </c>
      <c r="K253">
        <f t="shared" si="10"/>
        <v>66540</v>
      </c>
    </row>
    <row r="254" spans="1:11" ht="15" thickBot="1">
      <c r="A254" s="5" t="s">
        <v>368</v>
      </c>
      <c r="B254" s="70">
        <v>143080</v>
      </c>
      <c r="C254" s="70">
        <v>80300</v>
      </c>
      <c r="D254" s="6">
        <v>153</v>
      </c>
      <c r="E254" s="70">
        <v>223380</v>
      </c>
      <c r="F254" s="10">
        <v>256</v>
      </c>
      <c r="H254" s="71" t="str">
        <f t="shared" si="11"/>
        <v>3380</v>
      </c>
      <c r="I254">
        <f t="shared" si="9"/>
        <v>4</v>
      </c>
      <c r="K254">
        <f t="shared" si="10"/>
        <v>3380</v>
      </c>
    </row>
    <row r="255" spans="1:11" ht="15" thickBot="1">
      <c r="A255" s="5" t="s">
        <v>369</v>
      </c>
      <c r="B255" s="70">
        <v>293460</v>
      </c>
      <c r="C255" s="70">
        <v>167900</v>
      </c>
      <c r="D255" s="6">
        <v>316</v>
      </c>
      <c r="E255" s="70">
        <v>461360</v>
      </c>
      <c r="F255" s="10">
        <v>442</v>
      </c>
      <c r="H255" s="71" t="str">
        <f t="shared" si="11"/>
        <v>1360</v>
      </c>
      <c r="I255">
        <f t="shared" si="9"/>
        <v>4</v>
      </c>
      <c r="K255">
        <f t="shared" si="10"/>
        <v>1360</v>
      </c>
    </row>
    <row r="256" spans="1:11" ht="15" thickBot="1">
      <c r="A256" s="5" t="s">
        <v>370</v>
      </c>
      <c r="B256" s="70">
        <v>1146100</v>
      </c>
      <c r="C256" s="70">
        <v>654080</v>
      </c>
      <c r="D256" s="6">
        <v>1233</v>
      </c>
      <c r="E256" s="70">
        <v>1800180</v>
      </c>
      <c r="F256" s="10">
        <v>265</v>
      </c>
      <c r="H256" s="71" t="str">
        <f t="shared" si="11"/>
        <v>00180</v>
      </c>
      <c r="I256">
        <f t="shared" si="9"/>
        <v>5</v>
      </c>
      <c r="K256">
        <f t="shared" si="10"/>
        <v>180</v>
      </c>
    </row>
    <row r="257" spans="1:11" ht="15" thickBot="1">
      <c r="A257" s="5" t="s">
        <v>371</v>
      </c>
      <c r="B257" s="70">
        <v>186880</v>
      </c>
      <c r="C257" s="70">
        <v>108040</v>
      </c>
      <c r="D257" s="6">
        <v>202</v>
      </c>
      <c r="E257" s="70">
        <v>294920</v>
      </c>
      <c r="F257" s="10">
        <v>308</v>
      </c>
      <c r="H257" s="71" t="str">
        <f t="shared" si="11"/>
        <v>4920</v>
      </c>
      <c r="I257">
        <f t="shared" si="9"/>
        <v>4</v>
      </c>
      <c r="K257">
        <f t="shared" si="10"/>
        <v>4920</v>
      </c>
    </row>
    <row r="258" spans="1:11" ht="15" thickBot="1">
      <c r="A258" s="5" t="s">
        <v>372</v>
      </c>
      <c r="B258" s="70">
        <v>367920</v>
      </c>
      <c r="C258" s="70">
        <v>210240</v>
      </c>
      <c r="D258" s="6">
        <v>396</v>
      </c>
      <c r="E258" s="70">
        <v>578160</v>
      </c>
      <c r="F258" s="10">
        <v>294</v>
      </c>
      <c r="H258" s="71" t="str">
        <f t="shared" si="11"/>
        <v>8160</v>
      </c>
      <c r="I258">
        <f t="shared" si="9"/>
        <v>4</v>
      </c>
      <c r="K258">
        <f t="shared" si="10"/>
        <v>8160</v>
      </c>
    </row>
    <row r="259" spans="1:11" ht="15" thickBot="1">
      <c r="A259" s="5" t="s">
        <v>373</v>
      </c>
      <c r="B259" s="70">
        <v>611740</v>
      </c>
      <c r="C259" s="70">
        <v>348940</v>
      </c>
      <c r="D259" s="6">
        <v>658</v>
      </c>
      <c r="E259" s="70">
        <v>960680</v>
      </c>
      <c r="F259" s="10">
        <v>285</v>
      </c>
      <c r="H259" s="71" t="str">
        <f t="shared" si="11"/>
        <v>0680</v>
      </c>
      <c r="I259">
        <f t="shared" si="9"/>
        <v>4</v>
      </c>
      <c r="K259">
        <f t="shared" si="10"/>
        <v>680</v>
      </c>
    </row>
    <row r="260" spans="1:11" ht="15" thickBot="1">
      <c r="A260" s="5" t="s">
        <v>374</v>
      </c>
      <c r="B260" s="70">
        <v>287620</v>
      </c>
      <c r="C260" s="70">
        <v>163520</v>
      </c>
      <c r="D260" s="6">
        <v>309</v>
      </c>
      <c r="E260" s="70">
        <v>451140</v>
      </c>
      <c r="F260" s="10">
        <v>469</v>
      </c>
      <c r="H260" s="71" t="str">
        <f t="shared" si="11"/>
        <v>1140</v>
      </c>
      <c r="I260">
        <f t="shared" ref="I260:I323" si="12">LEN(E260)-2</f>
        <v>4</v>
      </c>
      <c r="K260">
        <f t="shared" ref="K260:K323" si="13">_xlfn.NUMBERVALUE(H260)</f>
        <v>1140</v>
      </c>
    </row>
    <row r="261" spans="1:11" ht="15" thickBot="1">
      <c r="A261" s="5" t="s">
        <v>375</v>
      </c>
      <c r="B261" s="70">
        <v>176660</v>
      </c>
      <c r="C261" s="70">
        <v>100740</v>
      </c>
      <c r="D261" s="6">
        <v>190</v>
      </c>
      <c r="E261" s="70">
        <v>277400</v>
      </c>
      <c r="F261" s="10">
        <v>402</v>
      </c>
      <c r="H261" s="71" t="str">
        <f t="shared" ref="H261:H324" si="14">RIGHT(E261,I261)</f>
        <v>7400</v>
      </c>
      <c r="I261">
        <f t="shared" si="12"/>
        <v>4</v>
      </c>
      <c r="K261">
        <f t="shared" si="13"/>
        <v>7400</v>
      </c>
    </row>
    <row r="262" spans="1:11" ht="15" thickBot="1">
      <c r="A262" s="5" t="s">
        <v>376</v>
      </c>
      <c r="B262" s="70">
        <v>112420</v>
      </c>
      <c r="C262" s="70">
        <v>62780</v>
      </c>
      <c r="D262" s="6">
        <v>120</v>
      </c>
      <c r="E262" s="70">
        <v>175200</v>
      </c>
      <c r="F262" s="10">
        <v>446</v>
      </c>
      <c r="H262" s="71" t="str">
        <f t="shared" si="14"/>
        <v>5200</v>
      </c>
      <c r="I262">
        <f t="shared" si="12"/>
        <v>4</v>
      </c>
      <c r="K262">
        <f t="shared" si="13"/>
        <v>5200</v>
      </c>
    </row>
    <row r="263" spans="1:11" ht="15" thickBot="1">
      <c r="A263" s="5" t="s">
        <v>377</v>
      </c>
      <c r="B263" s="70">
        <v>588380</v>
      </c>
      <c r="C263" s="70">
        <v>334340</v>
      </c>
      <c r="D263" s="6">
        <v>632</v>
      </c>
      <c r="E263" s="70">
        <v>922720</v>
      </c>
      <c r="F263" s="10">
        <v>246</v>
      </c>
      <c r="H263" s="71" t="str">
        <f t="shared" si="14"/>
        <v>2720</v>
      </c>
      <c r="I263">
        <f t="shared" si="12"/>
        <v>4</v>
      </c>
      <c r="K263">
        <f t="shared" si="13"/>
        <v>2720</v>
      </c>
    </row>
    <row r="264" spans="1:11" ht="15" thickBot="1">
      <c r="A264" s="5" t="s">
        <v>117</v>
      </c>
      <c r="B264" s="70">
        <v>135780</v>
      </c>
      <c r="C264" s="70">
        <v>77380</v>
      </c>
      <c r="D264" s="6">
        <v>146</v>
      </c>
      <c r="E264" s="70">
        <v>213160</v>
      </c>
      <c r="F264" s="10">
        <v>345</v>
      </c>
      <c r="H264" s="71" t="str">
        <f t="shared" si="14"/>
        <v>3160</v>
      </c>
      <c r="I264">
        <f t="shared" si="12"/>
        <v>4</v>
      </c>
      <c r="K264">
        <f t="shared" si="13"/>
        <v>3160</v>
      </c>
    </row>
    <row r="265" spans="1:11" ht="15" thickBot="1">
      <c r="A265" s="5" t="s">
        <v>378</v>
      </c>
      <c r="B265" s="70">
        <v>239440</v>
      </c>
      <c r="C265" s="70">
        <v>135780</v>
      </c>
      <c r="D265" s="6">
        <v>257</v>
      </c>
      <c r="E265" s="70">
        <v>375220</v>
      </c>
      <c r="F265" s="10">
        <v>325</v>
      </c>
      <c r="H265" s="71" t="str">
        <f t="shared" si="14"/>
        <v>5220</v>
      </c>
      <c r="I265">
        <f t="shared" si="12"/>
        <v>4</v>
      </c>
      <c r="K265">
        <f t="shared" si="13"/>
        <v>5220</v>
      </c>
    </row>
    <row r="266" spans="1:11" ht="15" thickBot="1">
      <c r="A266" s="5" t="s">
        <v>379</v>
      </c>
      <c r="B266" s="70">
        <v>268640</v>
      </c>
      <c r="C266" s="70">
        <v>151840</v>
      </c>
      <c r="D266" s="6">
        <v>288</v>
      </c>
      <c r="E266" s="70">
        <v>420480</v>
      </c>
      <c r="F266" s="10">
        <v>320</v>
      </c>
      <c r="H266" s="71" t="str">
        <f t="shared" si="14"/>
        <v>0480</v>
      </c>
      <c r="I266">
        <f t="shared" si="12"/>
        <v>4</v>
      </c>
      <c r="K266">
        <f t="shared" si="13"/>
        <v>480</v>
      </c>
    </row>
    <row r="267" spans="1:11" ht="15" thickBot="1">
      <c r="A267" s="5" t="s">
        <v>119</v>
      </c>
      <c r="B267" s="70">
        <v>582540</v>
      </c>
      <c r="C267" s="70">
        <v>332880</v>
      </c>
      <c r="D267" s="6">
        <v>627</v>
      </c>
      <c r="E267" s="70">
        <v>915420</v>
      </c>
      <c r="F267" s="10">
        <v>319</v>
      </c>
      <c r="H267" s="71" t="str">
        <f t="shared" si="14"/>
        <v>5420</v>
      </c>
      <c r="I267">
        <f t="shared" si="12"/>
        <v>4</v>
      </c>
      <c r="K267">
        <f t="shared" si="13"/>
        <v>5420</v>
      </c>
    </row>
    <row r="268" spans="1:11" ht="15" thickBot="1">
      <c r="A268" s="5" t="s">
        <v>380</v>
      </c>
      <c r="B268" s="70">
        <v>419020</v>
      </c>
      <c r="C268" s="70">
        <v>239440</v>
      </c>
      <c r="D268" s="6">
        <v>451</v>
      </c>
      <c r="E268" s="70">
        <v>658460</v>
      </c>
      <c r="F268" s="10">
        <v>272</v>
      </c>
      <c r="H268" s="71" t="str">
        <f t="shared" si="14"/>
        <v>8460</v>
      </c>
      <c r="I268">
        <f t="shared" si="12"/>
        <v>4</v>
      </c>
      <c r="K268">
        <f t="shared" si="13"/>
        <v>8460</v>
      </c>
    </row>
    <row r="269" spans="1:11" ht="15" thickBot="1">
      <c r="A269" s="5" t="s">
        <v>381</v>
      </c>
      <c r="B269" s="70">
        <v>372300</v>
      </c>
      <c r="C269" s="70">
        <v>213160</v>
      </c>
      <c r="D269" s="6">
        <v>401</v>
      </c>
      <c r="E269" s="70">
        <v>585460</v>
      </c>
      <c r="F269" s="10">
        <v>453</v>
      </c>
      <c r="H269" s="71" t="str">
        <f t="shared" si="14"/>
        <v>5460</v>
      </c>
      <c r="I269">
        <f t="shared" si="12"/>
        <v>4</v>
      </c>
      <c r="K269">
        <f t="shared" si="13"/>
        <v>5460</v>
      </c>
    </row>
    <row r="270" spans="1:11" ht="15" thickBot="1">
      <c r="A270" s="5" t="s">
        <v>382</v>
      </c>
      <c r="B270" s="70">
        <v>1268740</v>
      </c>
      <c r="C270" s="70">
        <v>722700</v>
      </c>
      <c r="D270" s="6">
        <v>1364</v>
      </c>
      <c r="E270" s="70">
        <v>1991440</v>
      </c>
      <c r="F270" s="10">
        <v>295</v>
      </c>
      <c r="H270" s="71" t="str">
        <f t="shared" si="14"/>
        <v>91440</v>
      </c>
      <c r="I270">
        <f t="shared" si="12"/>
        <v>5</v>
      </c>
      <c r="K270">
        <f t="shared" si="13"/>
        <v>91440</v>
      </c>
    </row>
    <row r="271" spans="1:11" ht="15" thickBot="1">
      <c r="A271" s="5" t="s">
        <v>383</v>
      </c>
      <c r="B271" s="70">
        <v>791320</v>
      </c>
      <c r="C271" s="70">
        <v>449680</v>
      </c>
      <c r="D271" s="6">
        <v>850</v>
      </c>
      <c r="E271" s="70">
        <v>1241000</v>
      </c>
      <c r="F271" s="10">
        <v>244</v>
      </c>
      <c r="H271" s="71" t="str">
        <f t="shared" si="14"/>
        <v>41000</v>
      </c>
      <c r="I271">
        <f t="shared" si="12"/>
        <v>5</v>
      </c>
      <c r="K271">
        <f t="shared" si="13"/>
        <v>41000</v>
      </c>
    </row>
    <row r="272" spans="1:11" ht="15" thickBot="1">
      <c r="A272" s="5" t="s">
        <v>384</v>
      </c>
      <c r="B272" s="70">
        <v>59860</v>
      </c>
      <c r="C272" s="70">
        <v>35040</v>
      </c>
      <c r="D272" s="6">
        <v>65</v>
      </c>
      <c r="E272" s="70">
        <v>94900</v>
      </c>
      <c r="F272" s="10">
        <v>434</v>
      </c>
      <c r="H272" s="71" t="str">
        <f t="shared" si="14"/>
        <v>900</v>
      </c>
      <c r="I272">
        <f t="shared" si="12"/>
        <v>3</v>
      </c>
      <c r="K272">
        <f t="shared" si="13"/>
        <v>900</v>
      </c>
    </row>
    <row r="273" spans="1:11" ht="15" thickBot="1">
      <c r="A273" s="5" t="s">
        <v>385</v>
      </c>
      <c r="B273" s="70">
        <v>205860</v>
      </c>
      <c r="C273" s="70">
        <v>118260</v>
      </c>
      <c r="D273" s="6">
        <v>222</v>
      </c>
      <c r="E273" s="70">
        <v>324120</v>
      </c>
      <c r="F273" s="10">
        <v>378</v>
      </c>
      <c r="H273" s="71" t="str">
        <f t="shared" si="14"/>
        <v>4120</v>
      </c>
      <c r="I273">
        <f t="shared" si="12"/>
        <v>4</v>
      </c>
      <c r="K273">
        <f t="shared" si="13"/>
        <v>4120</v>
      </c>
    </row>
    <row r="274" spans="1:11" ht="15" thickBot="1">
      <c r="A274" s="5" t="s">
        <v>386</v>
      </c>
      <c r="B274" s="70">
        <v>210240</v>
      </c>
      <c r="C274" s="70">
        <v>119720</v>
      </c>
      <c r="D274" s="6">
        <v>226</v>
      </c>
      <c r="E274" s="70">
        <v>329960</v>
      </c>
      <c r="F274" s="10">
        <v>467</v>
      </c>
      <c r="H274" s="71" t="str">
        <f t="shared" si="14"/>
        <v>9960</v>
      </c>
      <c r="I274">
        <f t="shared" si="12"/>
        <v>4</v>
      </c>
      <c r="K274">
        <f t="shared" si="13"/>
        <v>9960</v>
      </c>
    </row>
    <row r="275" spans="1:11" ht="15" thickBot="1">
      <c r="A275" s="5" t="s">
        <v>387</v>
      </c>
      <c r="B275" s="70">
        <v>341640</v>
      </c>
      <c r="C275" s="70">
        <v>195640</v>
      </c>
      <c r="D275" s="6">
        <v>368</v>
      </c>
      <c r="E275" s="70">
        <v>537280</v>
      </c>
      <c r="F275" s="10">
        <v>257</v>
      </c>
      <c r="H275" s="71" t="str">
        <f t="shared" si="14"/>
        <v>7280</v>
      </c>
      <c r="I275">
        <f t="shared" si="12"/>
        <v>4</v>
      </c>
      <c r="K275">
        <f t="shared" si="13"/>
        <v>7280</v>
      </c>
    </row>
    <row r="276" spans="1:11" ht="15" thickBot="1">
      <c r="A276" s="5" t="s">
        <v>388</v>
      </c>
      <c r="B276" s="70">
        <v>290540</v>
      </c>
      <c r="C276" s="70">
        <v>164980</v>
      </c>
      <c r="D276" s="6">
        <v>312</v>
      </c>
      <c r="E276" s="70">
        <v>455520</v>
      </c>
      <c r="F276" s="10">
        <v>316</v>
      </c>
      <c r="H276" s="71" t="str">
        <f t="shared" si="14"/>
        <v>5520</v>
      </c>
      <c r="I276">
        <f t="shared" si="12"/>
        <v>4</v>
      </c>
      <c r="K276">
        <f t="shared" si="13"/>
        <v>5520</v>
      </c>
    </row>
    <row r="277" spans="1:11" ht="15" thickBot="1">
      <c r="A277" s="5" t="s">
        <v>389</v>
      </c>
      <c r="B277" s="70">
        <v>1363640</v>
      </c>
      <c r="C277" s="70">
        <v>776720</v>
      </c>
      <c r="D277" s="6">
        <v>1466</v>
      </c>
      <c r="E277" s="70">
        <v>2140360</v>
      </c>
      <c r="F277" s="10">
        <v>339</v>
      </c>
      <c r="H277" s="71" t="str">
        <f t="shared" si="14"/>
        <v>40360</v>
      </c>
      <c r="I277">
        <f t="shared" si="12"/>
        <v>5</v>
      </c>
      <c r="K277">
        <f t="shared" si="13"/>
        <v>40360</v>
      </c>
    </row>
    <row r="278" spans="1:11" ht="15" thickBot="1">
      <c r="A278" s="5" t="s">
        <v>390</v>
      </c>
      <c r="B278" s="70">
        <v>211700</v>
      </c>
      <c r="C278" s="70">
        <v>119720</v>
      </c>
      <c r="D278" s="6">
        <v>227</v>
      </c>
      <c r="E278" s="70">
        <v>331420</v>
      </c>
      <c r="F278" s="10">
        <v>400</v>
      </c>
      <c r="H278" s="71" t="str">
        <f t="shared" si="14"/>
        <v>1420</v>
      </c>
      <c r="I278">
        <f t="shared" si="12"/>
        <v>4</v>
      </c>
      <c r="K278">
        <f t="shared" si="13"/>
        <v>1420</v>
      </c>
    </row>
    <row r="279" spans="1:11" ht="15" thickBot="1">
      <c r="A279" s="5" t="s">
        <v>391</v>
      </c>
      <c r="B279" s="70">
        <v>410260</v>
      </c>
      <c r="C279" s="70">
        <v>235060</v>
      </c>
      <c r="D279" s="6">
        <v>442</v>
      </c>
      <c r="E279" s="70">
        <v>645320</v>
      </c>
      <c r="F279" s="10">
        <v>324</v>
      </c>
      <c r="H279" s="71" t="str">
        <f t="shared" si="14"/>
        <v>5320</v>
      </c>
      <c r="I279">
        <f t="shared" si="12"/>
        <v>4</v>
      </c>
      <c r="K279">
        <f t="shared" si="13"/>
        <v>5320</v>
      </c>
    </row>
    <row r="280" spans="1:11" ht="15" thickBot="1">
      <c r="A280" s="5" t="s">
        <v>392</v>
      </c>
      <c r="B280" s="70">
        <v>426320</v>
      </c>
      <c r="C280" s="70">
        <v>243820</v>
      </c>
      <c r="D280" s="6">
        <v>459</v>
      </c>
      <c r="E280" s="70">
        <v>670140</v>
      </c>
      <c r="F280" s="10">
        <v>381</v>
      </c>
      <c r="H280" s="71" t="str">
        <f t="shared" si="14"/>
        <v>0140</v>
      </c>
      <c r="I280">
        <f t="shared" si="12"/>
        <v>4</v>
      </c>
      <c r="K280">
        <f t="shared" si="13"/>
        <v>140</v>
      </c>
    </row>
    <row r="281" spans="1:11" ht="15" thickBot="1">
      <c r="A281" s="5" t="s">
        <v>393</v>
      </c>
      <c r="B281" s="70">
        <v>579620</v>
      </c>
      <c r="C281" s="70">
        <v>329960</v>
      </c>
      <c r="D281" s="6">
        <v>623</v>
      </c>
      <c r="E281" s="70">
        <v>909580</v>
      </c>
      <c r="F281" s="10">
        <v>283</v>
      </c>
      <c r="H281" s="71" t="str">
        <f t="shared" si="14"/>
        <v>9580</v>
      </c>
      <c r="I281">
        <f t="shared" si="12"/>
        <v>4</v>
      </c>
      <c r="K281">
        <f t="shared" si="13"/>
        <v>9580</v>
      </c>
    </row>
    <row r="282" spans="1:11" ht="15" thickBot="1">
      <c r="A282" s="5" t="s">
        <v>394</v>
      </c>
      <c r="B282" s="70">
        <v>97820</v>
      </c>
      <c r="C282" s="70">
        <v>55480</v>
      </c>
      <c r="D282" s="6">
        <v>105</v>
      </c>
      <c r="E282" s="70">
        <v>153300</v>
      </c>
      <c r="F282" s="10">
        <v>408</v>
      </c>
      <c r="H282" s="71" t="str">
        <f t="shared" si="14"/>
        <v>3300</v>
      </c>
      <c r="I282">
        <f t="shared" si="12"/>
        <v>4</v>
      </c>
      <c r="K282">
        <f t="shared" si="13"/>
        <v>3300</v>
      </c>
    </row>
    <row r="283" spans="1:11" ht="15" thickBot="1">
      <c r="A283" s="5" t="s">
        <v>395</v>
      </c>
      <c r="B283" s="70">
        <v>132860</v>
      </c>
      <c r="C283" s="70">
        <v>74460</v>
      </c>
      <c r="D283" s="6">
        <v>142</v>
      </c>
      <c r="E283" s="70">
        <v>207320</v>
      </c>
      <c r="F283" s="10">
        <v>420</v>
      </c>
      <c r="H283" s="71" t="str">
        <f t="shared" si="14"/>
        <v>7320</v>
      </c>
      <c r="I283">
        <f t="shared" si="12"/>
        <v>4</v>
      </c>
      <c r="K283">
        <f t="shared" si="13"/>
        <v>7320</v>
      </c>
    </row>
    <row r="284" spans="1:11" ht="15" thickBot="1">
      <c r="A284" s="5" t="s">
        <v>396</v>
      </c>
      <c r="B284" s="70">
        <v>156220</v>
      </c>
      <c r="C284" s="70">
        <v>89060</v>
      </c>
      <c r="D284" s="6">
        <v>168</v>
      </c>
      <c r="E284" s="70">
        <v>245280</v>
      </c>
      <c r="F284" s="10">
        <v>314</v>
      </c>
      <c r="H284" s="71" t="str">
        <f t="shared" si="14"/>
        <v>5280</v>
      </c>
      <c r="I284">
        <f t="shared" si="12"/>
        <v>4</v>
      </c>
      <c r="K284">
        <f t="shared" si="13"/>
        <v>5280</v>
      </c>
    </row>
    <row r="285" spans="1:11" ht="15" thickBot="1">
      <c r="A285" s="5" t="s">
        <v>121</v>
      </c>
      <c r="B285" s="70">
        <v>1005940</v>
      </c>
      <c r="C285" s="70">
        <v>573780</v>
      </c>
      <c r="D285" s="6">
        <v>1082</v>
      </c>
      <c r="E285" s="70">
        <v>1579720</v>
      </c>
      <c r="F285" s="10">
        <v>488</v>
      </c>
      <c r="H285" s="71" t="str">
        <f t="shared" si="14"/>
        <v>79720</v>
      </c>
      <c r="I285">
        <f t="shared" si="12"/>
        <v>5</v>
      </c>
      <c r="K285">
        <f t="shared" si="13"/>
        <v>79720</v>
      </c>
    </row>
    <row r="286" spans="1:11" ht="15" thickBot="1">
      <c r="A286" s="5" t="s">
        <v>397</v>
      </c>
      <c r="B286" s="70">
        <v>335800</v>
      </c>
      <c r="C286" s="70">
        <v>191260</v>
      </c>
      <c r="D286" s="6">
        <v>361</v>
      </c>
      <c r="E286" s="70">
        <v>527060</v>
      </c>
      <c r="F286" s="10">
        <v>507</v>
      </c>
      <c r="H286" s="71" t="str">
        <f t="shared" si="14"/>
        <v>7060</v>
      </c>
      <c r="I286">
        <f t="shared" si="12"/>
        <v>4</v>
      </c>
      <c r="K286">
        <f t="shared" si="13"/>
        <v>7060</v>
      </c>
    </row>
    <row r="287" spans="1:11" ht="15" thickBot="1">
      <c r="A287" s="5" t="s">
        <v>398</v>
      </c>
      <c r="B287" s="70">
        <v>99280</v>
      </c>
      <c r="C287" s="70">
        <v>56940</v>
      </c>
      <c r="D287" s="6">
        <v>107</v>
      </c>
      <c r="E287" s="70">
        <v>156220</v>
      </c>
      <c r="F287" s="10">
        <v>274</v>
      </c>
      <c r="H287" s="71" t="str">
        <f t="shared" si="14"/>
        <v>6220</v>
      </c>
      <c r="I287">
        <f t="shared" si="12"/>
        <v>4</v>
      </c>
      <c r="K287">
        <f t="shared" si="13"/>
        <v>6220</v>
      </c>
    </row>
    <row r="288" spans="1:11" ht="15" thickBot="1">
      <c r="A288" s="5" t="s">
        <v>399</v>
      </c>
      <c r="B288" s="70">
        <v>185420</v>
      </c>
      <c r="C288" s="70">
        <v>106580</v>
      </c>
      <c r="D288" s="6">
        <v>200</v>
      </c>
      <c r="E288" s="70">
        <v>292000</v>
      </c>
      <c r="F288" s="10">
        <v>331</v>
      </c>
      <c r="H288" s="71" t="str">
        <f t="shared" si="14"/>
        <v>2000</v>
      </c>
      <c r="I288">
        <f t="shared" si="12"/>
        <v>4</v>
      </c>
      <c r="K288">
        <f t="shared" si="13"/>
        <v>2000</v>
      </c>
    </row>
    <row r="289" spans="1:11" ht="15" thickBot="1">
      <c r="A289" s="5" t="s">
        <v>400</v>
      </c>
      <c r="B289" s="70">
        <v>254040</v>
      </c>
      <c r="C289" s="70">
        <v>146000</v>
      </c>
      <c r="D289" s="6">
        <v>274</v>
      </c>
      <c r="E289" s="70">
        <v>400040</v>
      </c>
      <c r="F289" s="10">
        <v>390</v>
      </c>
      <c r="H289" s="71" t="str">
        <f t="shared" si="14"/>
        <v>0040</v>
      </c>
      <c r="I289">
        <f t="shared" si="12"/>
        <v>4</v>
      </c>
      <c r="K289">
        <f t="shared" si="13"/>
        <v>40</v>
      </c>
    </row>
    <row r="290" spans="1:11" ht="15" thickBot="1">
      <c r="A290" s="5" t="s">
        <v>401</v>
      </c>
      <c r="B290" s="70">
        <v>506620</v>
      </c>
      <c r="C290" s="70">
        <v>289080</v>
      </c>
      <c r="D290" s="6">
        <v>545</v>
      </c>
      <c r="E290" s="70">
        <v>795700</v>
      </c>
      <c r="F290" s="10">
        <v>212</v>
      </c>
      <c r="H290" s="71" t="str">
        <f t="shared" si="14"/>
        <v>5700</v>
      </c>
      <c r="I290">
        <f t="shared" si="12"/>
        <v>4</v>
      </c>
      <c r="K290">
        <f t="shared" si="13"/>
        <v>5700</v>
      </c>
    </row>
    <row r="291" spans="1:11" ht="15" thickBot="1">
      <c r="A291" s="5" t="s">
        <v>402</v>
      </c>
      <c r="B291" s="70">
        <v>322660</v>
      </c>
      <c r="C291" s="70">
        <v>185420</v>
      </c>
      <c r="D291" s="6">
        <v>348</v>
      </c>
      <c r="E291" s="70">
        <v>508080</v>
      </c>
      <c r="F291" s="10">
        <v>366</v>
      </c>
      <c r="H291" s="71" t="str">
        <f t="shared" si="14"/>
        <v>8080</v>
      </c>
      <c r="I291">
        <f t="shared" si="12"/>
        <v>4</v>
      </c>
      <c r="K291">
        <f t="shared" si="13"/>
        <v>8080</v>
      </c>
    </row>
    <row r="292" spans="1:11" ht="15" thickBot="1">
      <c r="A292" s="5" t="s">
        <v>403</v>
      </c>
      <c r="B292" s="70">
        <v>331420</v>
      </c>
      <c r="C292" s="70">
        <v>189800</v>
      </c>
      <c r="D292" s="6">
        <v>357</v>
      </c>
      <c r="E292" s="70">
        <v>521220</v>
      </c>
      <c r="F292" s="10">
        <v>360</v>
      </c>
      <c r="H292" s="71" t="str">
        <f t="shared" si="14"/>
        <v>1220</v>
      </c>
      <c r="I292">
        <f t="shared" si="12"/>
        <v>4</v>
      </c>
      <c r="K292">
        <f t="shared" si="13"/>
        <v>1220</v>
      </c>
    </row>
    <row r="293" spans="1:11" ht="15" thickBot="1">
      <c r="A293" s="5" t="s">
        <v>404</v>
      </c>
      <c r="B293" s="70">
        <v>322660</v>
      </c>
      <c r="C293" s="70">
        <v>185420</v>
      </c>
      <c r="D293" s="6">
        <v>348</v>
      </c>
      <c r="E293" s="70">
        <v>508080</v>
      </c>
      <c r="F293" s="10">
        <v>435</v>
      </c>
      <c r="H293" s="71" t="str">
        <f t="shared" si="14"/>
        <v>8080</v>
      </c>
      <c r="I293">
        <f t="shared" si="12"/>
        <v>4</v>
      </c>
      <c r="K293">
        <f t="shared" si="13"/>
        <v>8080</v>
      </c>
    </row>
    <row r="294" spans="1:11" ht="15" thickBot="1">
      <c r="A294" s="5" t="s">
        <v>405</v>
      </c>
      <c r="B294" s="70">
        <v>448220</v>
      </c>
      <c r="C294" s="70">
        <v>256960</v>
      </c>
      <c r="D294" s="6">
        <v>483</v>
      </c>
      <c r="E294" s="70">
        <v>705180</v>
      </c>
      <c r="F294" s="10">
        <v>431</v>
      </c>
      <c r="H294" s="71" t="str">
        <f t="shared" si="14"/>
        <v>5180</v>
      </c>
      <c r="I294">
        <f t="shared" si="12"/>
        <v>4</v>
      </c>
      <c r="K294">
        <f t="shared" si="13"/>
        <v>5180</v>
      </c>
    </row>
    <row r="295" spans="1:11" ht="15" thickBot="1">
      <c r="A295" s="5" t="s">
        <v>406</v>
      </c>
      <c r="B295" s="70">
        <v>1026380</v>
      </c>
      <c r="C295" s="70">
        <v>585460</v>
      </c>
      <c r="D295" s="6">
        <v>1104</v>
      </c>
      <c r="E295" s="70">
        <v>1611840</v>
      </c>
      <c r="F295" s="10">
        <v>290</v>
      </c>
      <c r="H295" s="71" t="str">
        <f t="shared" si="14"/>
        <v>11840</v>
      </c>
      <c r="I295">
        <f t="shared" si="12"/>
        <v>5</v>
      </c>
      <c r="K295">
        <f t="shared" si="13"/>
        <v>11840</v>
      </c>
    </row>
    <row r="296" spans="1:11" ht="15" thickBot="1">
      <c r="A296" s="5" t="s">
        <v>407</v>
      </c>
      <c r="B296" s="70">
        <v>386900</v>
      </c>
      <c r="C296" s="70">
        <v>220460</v>
      </c>
      <c r="D296" s="6">
        <v>416</v>
      </c>
      <c r="E296" s="70">
        <v>607360</v>
      </c>
      <c r="F296" s="10">
        <v>323</v>
      </c>
      <c r="H296" s="71" t="str">
        <f t="shared" si="14"/>
        <v>7360</v>
      </c>
      <c r="I296">
        <f t="shared" si="12"/>
        <v>4</v>
      </c>
      <c r="K296">
        <f t="shared" si="13"/>
        <v>7360</v>
      </c>
    </row>
    <row r="297" spans="1:11" ht="15" thickBot="1">
      <c r="A297" s="5" t="s">
        <v>408</v>
      </c>
      <c r="B297" s="70">
        <v>398580</v>
      </c>
      <c r="C297" s="70">
        <v>227760</v>
      </c>
      <c r="D297" s="6">
        <v>429</v>
      </c>
      <c r="E297" s="70">
        <v>626340</v>
      </c>
      <c r="F297" s="10">
        <v>389</v>
      </c>
      <c r="H297" s="71" t="str">
        <f t="shared" si="14"/>
        <v>6340</v>
      </c>
      <c r="I297">
        <f t="shared" si="12"/>
        <v>4</v>
      </c>
      <c r="K297">
        <f t="shared" si="13"/>
        <v>6340</v>
      </c>
    </row>
    <row r="298" spans="1:11" ht="15" thickBot="1">
      <c r="A298" s="5" t="s">
        <v>409</v>
      </c>
      <c r="B298" s="70">
        <v>417560</v>
      </c>
      <c r="C298" s="70">
        <v>237980</v>
      </c>
      <c r="D298" s="6">
        <v>449</v>
      </c>
      <c r="E298" s="70">
        <v>655540</v>
      </c>
      <c r="F298" s="10">
        <v>307</v>
      </c>
      <c r="H298" s="71" t="str">
        <f t="shared" si="14"/>
        <v>5540</v>
      </c>
      <c r="I298">
        <f t="shared" si="12"/>
        <v>4</v>
      </c>
      <c r="K298">
        <f t="shared" si="13"/>
        <v>5540</v>
      </c>
    </row>
    <row r="299" spans="1:11" ht="15" thickBot="1">
      <c r="A299" s="5" t="s">
        <v>410</v>
      </c>
      <c r="B299" s="70">
        <v>7300</v>
      </c>
      <c r="C299" s="70">
        <v>4380</v>
      </c>
      <c r="D299" s="6">
        <v>8</v>
      </c>
      <c r="E299" s="70">
        <v>11680</v>
      </c>
      <c r="F299" s="10">
        <v>419</v>
      </c>
      <c r="H299" s="71" t="str">
        <f t="shared" si="14"/>
        <v>680</v>
      </c>
      <c r="I299">
        <f t="shared" si="12"/>
        <v>3</v>
      </c>
      <c r="K299">
        <f t="shared" si="13"/>
        <v>680</v>
      </c>
    </row>
    <row r="300" spans="1:11" ht="15" thickBot="1">
      <c r="A300" s="5" t="s">
        <v>411</v>
      </c>
      <c r="B300" s="70">
        <v>477420</v>
      </c>
      <c r="C300" s="70">
        <v>273020</v>
      </c>
      <c r="D300" s="6">
        <v>514</v>
      </c>
      <c r="E300" s="70">
        <v>750440</v>
      </c>
      <c r="F300" s="10">
        <v>247</v>
      </c>
      <c r="H300" s="71" t="str">
        <f t="shared" si="14"/>
        <v>0440</v>
      </c>
      <c r="I300">
        <f t="shared" si="12"/>
        <v>4</v>
      </c>
      <c r="K300">
        <f t="shared" si="13"/>
        <v>440</v>
      </c>
    </row>
    <row r="301" spans="1:11" ht="15" thickBot="1">
      <c r="A301" s="5" t="s">
        <v>412</v>
      </c>
      <c r="B301" s="70">
        <v>157680</v>
      </c>
      <c r="C301" s="70">
        <v>90520</v>
      </c>
      <c r="D301" s="6">
        <v>170</v>
      </c>
      <c r="E301" s="70">
        <v>248200</v>
      </c>
      <c r="F301" s="10">
        <v>319</v>
      </c>
      <c r="H301" s="71" t="str">
        <f t="shared" si="14"/>
        <v>8200</v>
      </c>
      <c r="I301">
        <f t="shared" si="12"/>
        <v>4</v>
      </c>
      <c r="K301">
        <f t="shared" si="13"/>
        <v>8200</v>
      </c>
    </row>
    <row r="302" spans="1:11" ht="15" thickBot="1">
      <c r="A302" s="5" t="s">
        <v>1396</v>
      </c>
      <c r="B302" s="70">
        <v>354780</v>
      </c>
      <c r="C302" s="70">
        <v>405880</v>
      </c>
      <c r="D302" s="6">
        <v>521</v>
      </c>
      <c r="E302" s="70">
        <v>760660</v>
      </c>
      <c r="F302" s="19">
        <v>3611</v>
      </c>
      <c r="H302" s="71" t="str">
        <f t="shared" si="14"/>
        <v>0660</v>
      </c>
      <c r="I302">
        <f t="shared" si="12"/>
        <v>4</v>
      </c>
      <c r="K302">
        <f t="shared" si="13"/>
        <v>660</v>
      </c>
    </row>
    <row r="303" spans="1:11" ht="15" thickBot="1">
      <c r="A303" s="5" t="s">
        <v>414</v>
      </c>
      <c r="B303" s="70">
        <v>124100</v>
      </c>
      <c r="C303" s="70">
        <v>70080</v>
      </c>
      <c r="D303" s="6">
        <v>133</v>
      </c>
      <c r="E303" s="70">
        <v>194180</v>
      </c>
      <c r="F303" s="10">
        <v>506</v>
      </c>
      <c r="H303" s="71" t="str">
        <f t="shared" si="14"/>
        <v>4180</v>
      </c>
      <c r="I303">
        <f t="shared" si="12"/>
        <v>4</v>
      </c>
      <c r="K303">
        <f t="shared" si="13"/>
        <v>4180</v>
      </c>
    </row>
    <row r="304" spans="1:11" ht="15" thickBot="1">
      <c r="A304" s="5" t="s">
        <v>415</v>
      </c>
      <c r="B304" s="70">
        <v>249660</v>
      </c>
      <c r="C304" s="70">
        <v>141620</v>
      </c>
      <c r="D304" s="6">
        <v>268</v>
      </c>
      <c r="E304" s="70">
        <v>391280</v>
      </c>
      <c r="F304" s="10">
        <v>419</v>
      </c>
      <c r="H304" s="71" t="str">
        <f t="shared" si="14"/>
        <v>1280</v>
      </c>
      <c r="I304">
        <f t="shared" si="12"/>
        <v>4</v>
      </c>
      <c r="K304">
        <f t="shared" si="13"/>
        <v>1280</v>
      </c>
    </row>
    <row r="305" spans="1:11" ht="15" thickBot="1">
      <c r="A305" s="5" t="s">
        <v>416</v>
      </c>
      <c r="B305" s="70">
        <v>183960</v>
      </c>
      <c r="C305" s="70">
        <v>105120</v>
      </c>
      <c r="D305" s="6">
        <v>198</v>
      </c>
      <c r="E305" s="70">
        <v>289080</v>
      </c>
      <c r="F305" s="10">
        <v>533</v>
      </c>
      <c r="H305" s="71" t="str">
        <f t="shared" si="14"/>
        <v>9080</v>
      </c>
      <c r="I305">
        <f t="shared" si="12"/>
        <v>4</v>
      </c>
      <c r="K305">
        <f t="shared" si="13"/>
        <v>9080</v>
      </c>
    </row>
    <row r="306" spans="1:11" ht="15" thickBot="1">
      <c r="A306" s="5" t="s">
        <v>417</v>
      </c>
      <c r="B306" s="70">
        <v>824900</v>
      </c>
      <c r="C306" s="70">
        <v>470120</v>
      </c>
      <c r="D306" s="6">
        <v>887</v>
      </c>
      <c r="E306" s="70">
        <v>1295020</v>
      </c>
      <c r="F306" s="10">
        <v>239</v>
      </c>
      <c r="H306" s="71" t="str">
        <f t="shared" si="14"/>
        <v>95020</v>
      </c>
      <c r="I306">
        <f t="shared" si="12"/>
        <v>5</v>
      </c>
      <c r="K306">
        <f t="shared" si="13"/>
        <v>95020</v>
      </c>
    </row>
    <row r="307" spans="1:11" ht="15" thickBot="1">
      <c r="A307" s="5" t="s">
        <v>418</v>
      </c>
      <c r="B307" s="70">
        <v>146000</v>
      </c>
      <c r="C307" s="70">
        <v>83220</v>
      </c>
      <c r="D307" s="6">
        <v>157</v>
      </c>
      <c r="E307" s="70">
        <v>229220</v>
      </c>
      <c r="F307" s="10">
        <v>481</v>
      </c>
      <c r="H307" s="71" t="str">
        <f t="shared" si="14"/>
        <v>9220</v>
      </c>
      <c r="I307">
        <f t="shared" si="12"/>
        <v>4</v>
      </c>
      <c r="K307">
        <f t="shared" si="13"/>
        <v>9220</v>
      </c>
    </row>
    <row r="308" spans="1:11" ht="15" thickBot="1">
      <c r="A308" s="5" t="s">
        <v>419</v>
      </c>
      <c r="B308" s="70">
        <v>465740</v>
      </c>
      <c r="C308" s="70">
        <v>265720</v>
      </c>
      <c r="D308" s="6">
        <v>501</v>
      </c>
      <c r="E308" s="70">
        <v>731460</v>
      </c>
      <c r="F308" s="10">
        <v>349</v>
      </c>
      <c r="H308" s="71" t="str">
        <f t="shared" si="14"/>
        <v>1460</v>
      </c>
      <c r="I308">
        <f t="shared" si="12"/>
        <v>4</v>
      </c>
      <c r="K308">
        <f t="shared" si="13"/>
        <v>1460</v>
      </c>
    </row>
    <row r="309" spans="1:11" ht="15" thickBot="1">
      <c r="A309" s="5" t="s">
        <v>420</v>
      </c>
      <c r="B309" s="70">
        <v>182500</v>
      </c>
      <c r="C309" s="70">
        <v>103660</v>
      </c>
      <c r="D309" s="6">
        <v>196</v>
      </c>
      <c r="E309" s="70">
        <v>286160</v>
      </c>
      <c r="F309" s="10">
        <v>372</v>
      </c>
      <c r="H309" s="71" t="str">
        <f t="shared" si="14"/>
        <v>6160</v>
      </c>
      <c r="I309">
        <f t="shared" si="12"/>
        <v>4</v>
      </c>
      <c r="K309">
        <f t="shared" si="13"/>
        <v>6160</v>
      </c>
    </row>
    <row r="310" spans="1:11" ht="15" thickBot="1">
      <c r="A310" s="5" t="s">
        <v>421</v>
      </c>
      <c r="B310" s="70">
        <v>124100</v>
      </c>
      <c r="C310" s="70">
        <v>70080</v>
      </c>
      <c r="D310" s="6">
        <v>133</v>
      </c>
      <c r="E310" s="70">
        <v>194180</v>
      </c>
      <c r="F310" s="10">
        <v>433</v>
      </c>
      <c r="H310" s="71" t="str">
        <f t="shared" si="14"/>
        <v>4180</v>
      </c>
      <c r="I310">
        <f t="shared" si="12"/>
        <v>4</v>
      </c>
      <c r="K310">
        <f t="shared" si="13"/>
        <v>4180</v>
      </c>
    </row>
    <row r="311" spans="1:11" ht="15" thickBot="1">
      <c r="A311" s="5" t="s">
        <v>422</v>
      </c>
      <c r="B311" s="70">
        <v>103660</v>
      </c>
      <c r="C311" s="70">
        <v>58400</v>
      </c>
      <c r="D311" s="6">
        <v>111</v>
      </c>
      <c r="E311" s="70">
        <v>162060</v>
      </c>
      <c r="F311" s="10">
        <v>836</v>
      </c>
      <c r="H311" s="71" t="str">
        <f t="shared" si="14"/>
        <v>2060</v>
      </c>
      <c r="I311">
        <f t="shared" si="12"/>
        <v>4</v>
      </c>
      <c r="K311">
        <f t="shared" si="13"/>
        <v>2060</v>
      </c>
    </row>
    <row r="312" spans="1:11" ht="15" thickBot="1">
      <c r="A312" s="5" t="s">
        <v>423</v>
      </c>
      <c r="B312" s="70">
        <v>151840</v>
      </c>
      <c r="C312" s="70">
        <v>86140</v>
      </c>
      <c r="D312" s="6">
        <v>163</v>
      </c>
      <c r="E312" s="70">
        <v>237980</v>
      </c>
      <c r="F312" s="10">
        <v>471</v>
      </c>
      <c r="H312" s="71" t="str">
        <f t="shared" si="14"/>
        <v>7980</v>
      </c>
      <c r="I312">
        <f t="shared" si="12"/>
        <v>4</v>
      </c>
      <c r="K312">
        <f t="shared" si="13"/>
        <v>7980</v>
      </c>
    </row>
    <row r="313" spans="1:11" ht="15" thickBot="1">
      <c r="A313" s="5" t="s">
        <v>424</v>
      </c>
      <c r="B313" s="70">
        <v>570860</v>
      </c>
      <c r="C313" s="70">
        <v>325580</v>
      </c>
      <c r="D313" s="6">
        <v>614</v>
      </c>
      <c r="E313" s="70">
        <v>896440</v>
      </c>
      <c r="F313" s="10">
        <v>317</v>
      </c>
      <c r="H313" s="71" t="str">
        <f t="shared" si="14"/>
        <v>6440</v>
      </c>
      <c r="I313">
        <f t="shared" si="12"/>
        <v>4</v>
      </c>
      <c r="K313">
        <f t="shared" si="13"/>
        <v>6440</v>
      </c>
    </row>
    <row r="314" spans="1:11" ht="15" thickBot="1">
      <c r="A314" s="5" t="s">
        <v>425</v>
      </c>
      <c r="B314" s="70">
        <v>458440</v>
      </c>
      <c r="C314" s="70">
        <v>262800</v>
      </c>
      <c r="D314" s="6">
        <v>494</v>
      </c>
      <c r="E314" s="70">
        <v>721240</v>
      </c>
      <c r="F314" s="10">
        <v>393</v>
      </c>
      <c r="H314" s="71" t="str">
        <f t="shared" si="14"/>
        <v>1240</v>
      </c>
      <c r="I314">
        <f t="shared" si="12"/>
        <v>4</v>
      </c>
      <c r="K314">
        <f t="shared" si="13"/>
        <v>1240</v>
      </c>
    </row>
    <row r="315" spans="1:11" ht="15" thickBot="1">
      <c r="A315" s="5" t="s">
        <v>426</v>
      </c>
      <c r="B315" s="70">
        <v>213160</v>
      </c>
      <c r="C315" s="70">
        <v>121180</v>
      </c>
      <c r="D315" s="6">
        <v>229</v>
      </c>
      <c r="E315" s="70">
        <v>334340</v>
      </c>
      <c r="F315" s="10">
        <v>368</v>
      </c>
      <c r="H315" s="71" t="str">
        <f t="shared" si="14"/>
        <v>4340</v>
      </c>
      <c r="I315">
        <f t="shared" si="12"/>
        <v>4</v>
      </c>
      <c r="K315">
        <f t="shared" si="13"/>
        <v>4340</v>
      </c>
    </row>
    <row r="316" spans="1:11" ht="15" thickBot="1">
      <c r="A316" s="5" t="s">
        <v>427</v>
      </c>
      <c r="B316" s="70">
        <v>931480</v>
      </c>
      <c r="C316" s="70">
        <v>531440</v>
      </c>
      <c r="D316" s="6">
        <v>1002</v>
      </c>
      <c r="E316" s="70">
        <v>1462920</v>
      </c>
      <c r="F316" s="10">
        <v>300</v>
      </c>
      <c r="H316" s="71" t="str">
        <f t="shared" si="14"/>
        <v>62920</v>
      </c>
      <c r="I316">
        <f t="shared" si="12"/>
        <v>5</v>
      </c>
      <c r="K316">
        <f t="shared" si="13"/>
        <v>62920</v>
      </c>
    </row>
    <row r="317" spans="1:11" ht="15" thickBot="1">
      <c r="A317" s="5" t="s">
        <v>428</v>
      </c>
      <c r="B317" s="70">
        <v>284700</v>
      </c>
      <c r="C317" s="70">
        <v>163520</v>
      </c>
      <c r="D317" s="6">
        <v>307</v>
      </c>
      <c r="E317" s="70">
        <v>448220</v>
      </c>
      <c r="F317" s="10">
        <v>365</v>
      </c>
      <c r="H317" s="71" t="str">
        <f t="shared" si="14"/>
        <v>8220</v>
      </c>
      <c r="I317">
        <f t="shared" si="12"/>
        <v>4</v>
      </c>
      <c r="K317">
        <f t="shared" si="13"/>
        <v>8220</v>
      </c>
    </row>
    <row r="318" spans="1:11" ht="15" thickBot="1">
      <c r="A318" s="5" t="s">
        <v>429</v>
      </c>
      <c r="B318" s="70">
        <v>96360</v>
      </c>
      <c r="C318" s="70">
        <v>55480</v>
      </c>
      <c r="D318" s="6">
        <v>104</v>
      </c>
      <c r="E318" s="70">
        <v>151840</v>
      </c>
      <c r="F318" s="10">
        <v>306</v>
      </c>
      <c r="H318" s="71" t="str">
        <f t="shared" si="14"/>
        <v>1840</v>
      </c>
      <c r="I318">
        <f t="shared" si="12"/>
        <v>4</v>
      </c>
      <c r="K318">
        <f t="shared" si="13"/>
        <v>1840</v>
      </c>
    </row>
    <row r="319" spans="1:11" ht="15" thickBot="1">
      <c r="A319" s="5" t="s">
        <v>430</v>
      </c>
      <c r="B319" s="70">
        <v>582540</v>
      </c>
      <c r="C319" s="70">
        <v>332880</v>
      </c>
      <c r="D319" s="6">
        <v>627</v>
      </c>
      <c r="E319" s="70">
        <v>915420</v>
      </c>
      <c r="F319" s="10">
        <v>274</v>
      </c>
      <c r="H319" s="71" t="str">
        <f t="shared" si="14"/>
        <v>5420</v>
      </c>
      <c r="I319">
        <f t="shared" si="12"/>
        <v>4</v>
      </c>
      <c r="K319">
        <f t="shared" si="13"/>
        <v>5420</v>
      </c>
    </row>
    <row r="320" spans="1:11" ht="15" thickBot="1">
      <c r="A320" s="5" t="s">
        <v>431</v>
      </c>
      <c r="B320" s="70">
        <v>658460</v>
      </c>
      <c r="C320" s="70">
        <v>375220</v>
      </c>
      <c r="D320" s="6">
        <v>708</v>
      </c>
      <c r="E320" s="70">
        <v>1033680</v>
      </c>
      <c r="F320" s="10">
        <v>424</v>
      </c>
      <c r="H320" s="71" t="str">
        <f t="shared" si="14"/>
        <v>33680</v>
      </c>
      <c r="I320">
        <f t="shared" si="12"/>
        <v>5</v>
      </c>
      <c r="K320">
        <f t="shared" si="13"/>
        <v>33680</v>
      </c>
    </row>
    <row r="321" spans="1:11" ht="15" thickBot="1">
      <c r="A321" s="5" t="s">
        <v>432</v>
      </c>
      <c r="B321" s="70">
        <v>410260</v>
      </c>
      <c r="C321" s="70">
        <v>235060</v>
      </c>
      <c r="D321" s="6">
        <v>442</v>
      </c>
      <c r="E321" s="70">
        <v>645320</v>
      </c>
      <c r="F321" s="10">
        <v>308</v>
      </c>
      <c r="H321" s="71" t="str">
        <f t="shared" si="14"/>
        <v>5320</v>
      </c>
      <c r="I321">
        <f t="shared" si="12"/>
        <v>4</v>
      </c>
      <c r="K321">
        <f t="shared" si="13"/>
        <v>5320</v>
      </c>
    </row>
    <row r="322" spans="1:11" ht="15" thickBot="1">
      <c r="A322" s="5" t="s">
        <v>433</v>
      </c>
      <c r="B322" s="70">
        <v>273020</v>
      </c>
      <c r="C322" s="70">
        <v>156220</v>
      </c>
      <c r="D322" s="6">
        <v>294</v>
      </c>
      <c r="E322" s="70">
        <v>429240</v>
      </c>
      <c r="F322" s="10">
        <v>379</v>
      </c>
      <c r="H322" s="71" t="str">
        <f t="shared" si="14"/>
        <v>9240</v>
      </c>
      <c r="I322">
        <f t="shared" si="12"/>
        <v>4</v>
      </c>
      <c r="K322">
        <f t="shared" si="13"/>
        <v>9240</v>
      </c>
    </row>
    <row r="323" spans="1:11" ht="15" thickBot="1">
      <c r="A323" s="5" t="s">
        <v>434</v>
      </c>
      <c r="B323" s="70">
        <v>335800</v>
      </c>
      <c r="C323" s="70">
        <v>191260</v>
      </c>
      <c r="D323" s="6">
        <v>361</v>
      </c>
      <c r="E323" s="70">
        <v>527060</v>
      </c>
      <c r="F323" s="10">
        <v>362</v>
      </c>
      <c r="H323" s="71" t="str">
        <f t="shared" si="14"/>
        <v>7060</v>
      </c>
      <c r="I323">
        <f t="shared" si="12"/>
        <v>4</v>
      </c>
      <c r="K323">
        <f t="shared" si="13"/>
        <v>7060</v>
      </c>
    </row>
    <row r="324" spans="1:11" ht="15" thickBot="1">
      <c r="A324" s="5" t="s">
        <v>435</v>
      </c>
      <c r="B324" s="70">
        <v>204400</v>
      </c>
      <c r="C324" s="70">
        <v>116800</v>
      </c>
      <c r="D324" s="6">
        <v>220</v>
      </c>
      <c r="E324" s="70">
        <v>321200</v>
      </c>
      <c r="F324" s="10">
        <v>553</v>
      </c>
      <c r="H324" s="71" t="str">
        <f t="shared" si="14"/>
        <v>1200</v>
      </c>
      <c r="I324">
        <f t="shared" ref="I324:I343" si="15">LEN(E324)-2</f>
        <v>4</v>
      </c>
      <c r="K324">
        <f t="shared" ref="K324:K344" si="16">_xlfn.NUMBERVALUE(H324)</f>
        <v>1200</v>
      </c>
    </row>
    <row r="325" spans="1:11" ht="15" thickBot="1">
      <c r="A325" s="5" t="s">
        <v>436</v>
      </c>
      <c r="B325" s="70">
        <v>127020</v>
      </c>
      <c r="C325" s="70">
        <v>73000</v>
      </c>
      <c r="D325" s="6">
        <v>137</v>
      </c>
      <c r="E325" s="70">
        <v>200020</v>
      </c>
      <c r="F325" s="10">
        <v>397</v>
      </c>
      <c r="H325" s="71" t="str">
        <f t="shared" ref="H325:H344" si="17">RIGHT(E325,I325)</f>
        <v>0020</v>
      </c>
      <c r="I325">
        <f t="shared" si="15"/>
        <v>4</v>
      </c>
      <c r="K325">
        <f t="shared" si="16"/>
        <v>20</v>
      </c>
    </row>
    <row r="326" spans="1:11" ht="15" thickBot="1">
      <c r="A326" s="5" t="s">
        <v>437</v>
      </c>
      <c r="B326" s="70">
        <v>417560</v>
      </c>
      <c r="C326" s="70">
        <v>237980</v>
      </c>
      <c r="D326" s="6">
        <v>449</v>
      </c>
      <c r="E326" s="70">
        <v>655540</v>
      </c>
      <c r="F326" s="10">
        <v>290</v>
      </c>
      <c r="H326" s="71" t="str">
        <f t="shared" si="17"/>
        <v>5540</v>
      </c>
      <c r="I326">
        <f t="shared" si="15"/>
        <v>4</v>
      </c>
      <c r="K326">
        <f t="shared" si="16"/>
        <v>5540</v>
      </c>
    </row>
    <row r="327" spans="1:11" ht="15" thickBot="1">
      <c r="A327" s="5" t="s">
        <v>438</v>
      </c>
      <c r="B327" s="70">
        <v>289080</v>
      </c>
      <c r="C327" s="70">
        <v>164980</v>
      </c>
      <c r="D327" s="6">
        <v>311</v>
      </c>
      <c r="E327" s="70">
        <v>454060</v>
      </c>
      <c r="F327" s="10">
        <v>325</v>
      </c>
      <c r="H327" s="71" t="str">
        <f t="shared" si="17"/>
        <v>4060</v>
      </c>
      <c r="I327">
        <f t="shared" si="15"/>
        <v>4</v>
      </c>
      <c r="K327">
        <f t="shared" si="16"/>
        <v>4060</v>
      </c>
    </row>
    <row r="328" spans="1:11" ht="15" thickBot="1">
      <c r="A328" s="5" t="s">
        <v>439</v>
      </c>
      <c r="B328" s="70">
        <v>294920</v>
      </c>
      <c r="C328" s="70">
        <v>169360</v>
      </c>
      <c r="D328" s="6">
        <v>318</v>
      </c>
      <c r="E328" s="70">
        <v>464280</v>
      </c>
      <c r="F328" s="10">
        <v>414</v>
      </c>
      <c r="H328" s="71" t="str">
        <f t="shared" si="17"/>
        <v>4280</v>
      </c>
      <c r="I328">
        <f t="shared" si="15"/>
        <v>4</v>
      </c>
      <c r="K328">
        <f t="shared" si="16"/>
        <v>4280</v>
      </c>
    </row>
    <row r="329" spans="1:11" ht="15" thickBot="1">
      <c r="A329" s="5" t="s">
        <v>440</v>
      </c>
      <c r="B329" s="70">
        <v>137240</v>
      </c>
      <c r="C329" s="70">
        <v>78840</v>
      </c>
      <c r="D329" s="6">
        <v>148</v>
      </c>
      <c r="E329" s="70">
        <v>216080</v>
      </c>
      <c r="F329" s="10">
        <v>410</v>
      </c>
      <c r="H329" s="71" t="str">
        <f t="shared" si="17"/>
        <v>6080</v>
      </c>
      <c r="I329">
        <f t="shared" si="15"/>
        <v>4</v>
      </c>
      <c r="K329">
        <f t="shared" si="16"/>
        <v>6080</v>
      </c>
    </row>
    <row r="330" spans="1:11" ht="15" thickBot="1">
      <c r="A330" s="5" t="s">
        <v>441</v>
      </c>
      <c r="B330" s="70">
        <v>97820</v>
      </c>
      <c r="C330" s="70">
        <v>55480</v>
      </c>
      <c r="D330" s="6">
        <v>105</v>
      </c>
      <c r="E330" s="70">
        <v>153300</v>
      </c>
      <c r="F330" s="10">
        <v>439</v>
      </c>
      <c r="H330" s="71" t="str">
        <f t="shared" si="17"/>
        <v>3300</v>
      </c>
      <c r="I330">
        <f t="shared" si="15"/>
        <v>4</v>
      </c>
      <c r="K330">
        <f t="shared" si="16"/>
        <v>3300</v>
      </c>
    </row>
    <row r="331" spans="1:11" ht="15" thickBot="1">
      <c r="A331" s="5" t="s">
        <v>442</v>
      </c>
      <c r="B331" s="70">
        <v>1108140</v>
      </c>
      <c r="C331" s="70">
        <v>632180</v>
      </c>
      <c r="D331" s="6">
        <v>1192</v>
      </c>
      <c r="E331" s="70">
        <v>1740320</v>
      </c>
      <c r="F331" s="10">
        <v>369</v>
      </c>
      <c r="H331" s="71" t="str">
        <f t="shared" si="17"/>
        <v>40320</v>
      </c>
      <c r="I331">
        <f t="shared" si="15"/>
        <v>5</v>
      </c>
      <c r="K331">
        <f t="shared" si="16"/>
        <v>40320</v>
      </c>
    </row>
    <row r="332" spans="1:11" ht="15" thickBot="1">
      <c r="A332" s="5" t="s">
        <v>443</v>
      </c>
      <c r="B332" s="70">
        <v>230680</v>
      </c>
      <c r="C332" s="70">
        <v>131400</v>
      </c>
      <c r="D332" s="6">
        <v>248</v>
      </c>
      <c r="E332" s="70">
        <v>362080</v>
      </c>
      <c r="F332" s="10">
        <v>370</v>
      </c>
      <c r="H332" s="71" t="str">
        <f t="shared" si="17"/>
        <v>2080</v>
      </c>
      <c r="I332">
        <f t="shared" si="15"/>
        <v>4</v>
      </c>
      <c r="K332">
        <f t="shared" si="16"/>
        <v>2080</v>
      </c>
    </row>
    <row r="333" spans="1:11" ht="15" thickBot="1">
      <c r="A333" s="5" t="s">
        <v>444</v>
      </c>
      <c r="B333" s="70">
        <v>124100</v>
      </c>
      <c r="C333" s="70">
        <v>70080</v>
      </c>
      <c r="D333" s="6">
        <v>133</v>
      </c>
      <c r="E333" s="70">
        <v>194180</v>
      </c>
      <c r="F333" s="10">
        <v>537</v>
      </c>
      <c r="H333" s="71" t="str">
        <f t="shared" si="17"/>
        <v>4180</v>
      </c>
      <c r="I333">
        <f t="shared" si="15"/>
        <v>4</v>
      </c>
      <c r="K333">
        <f t="shared" si="16"/>
        <v>4180</v>
      </c>
    </row>
    <row r="334" spans="1:11" ht="15" thickBot="1">
      <c r="A334" s="5" t="s">
        <v>445</v>
      </c>
      <c r="B334" s="70">
        <v>56940</v>
      </c>
      <c r="C334" s="70">
        <v>32120</v>
      </c>
      <c r="D334" s="6">
        <v>61</v>
      </c>
      <c r="E334" s="70">
        <v>89060</v>
      </c>
      <c r="F334" s="10">
        <v>371</v>
      </c>
      <c r="H334" s="71" t="str">
        <f t="shared" si="17"/>
        <v>060</v>
      </c>
      <c r="I334">
        <f>LEN(E334)-2</f>
        <v>3</v>
      </c>
      <c r="K334">
        <f t="shared" si="16"/>
        <v>60</v>
      </c>
    </row>
    <row r="335" spans="1:11" ht="15" thickBot="1">
      <c r="A335" s="5" t="s">
        <v>446</v>
      </c>
      <c r="B335" s="70">
        <v>277400</v>
      </c>
      <c r="C335" s="70">
        <v>157680</v>
      </c>
      <c r="D335" s="6">
        <v>298</v>
      </c>
      <c r="E335" s="70">
        <v>435080</v>
      </c>
      <c r="F335" s="10">
        <v>586</v>
      </c>
      <c r="H335" s="71" t="str">
        <f t="shared" si="17"/>
        <v>5080</v>
      </c>
      <c r="I335">
        <f t="shared" si="15"/>
        <v>4</v>
      </c>
      <c r="K335">
        <f t="shared" si="16"/>
        <v>5080</v>
      </c>
    </row>
    <row r="336" spans="1:11" ht="15" thickBot="1">
      <c r="A336" s="5" t="s">
        <v>7</v>
      </c>
      <c r="B336" s="70">
        <v>554800</v>
      </c>
      <c r="C336" s="70">
        <v>316820</v>
      </c>
      <c r="D336" s="6">
        <v>597</v>
      </c>
      <c r="E336" s="70">
        <v>871620</v>
      </c>
      <c r="F336" s="10">
        <v>313</v>
      </c>
      <c r="H336" s="71" t="str">
        <f t="shared" si="17"/>
        <v>1620</v>
      </c>
      <c r="I336">
        <f t="shared" si="15"/>
        <v>4</v>
      </c>
      <c r="K336">
        <f t="shared" si="16"/>
        <v>1620</v>
      </c>
    </row>
    <row r="337" spans="1:11" ht="15" thickBot="1">
      <c r="A337" s="5" t="s">
        <v>447</v>
      </c>
      <c r="B337" s="70">
        <v>394200</v>
      </c>
      <c r="C337" s="70">
        <v>223380</v>
      </c>
      <c r="D337" s="6">
        <v>423</v>
      </c>
      <c r="E337" s="70">
        <v>617580</v>
      </c>
      <c r="F337" s="10">
        <v>350</v>
      </c>
      <c r="H337" s="71" t="str">
        <f t="shared" si="17"/>
        <v>7580</v>
      </c>
      <c r="I337">
        <f t="shared" si="15"/>
        <v>4</v>
      </c>
      <c r="K337">
        <f t="shared" si="16"/>
        <v>7580</v>
      </c>
    </row>
    <row r="338" spans="1:11" ht="15" thickBot="1">
      <c r="A338" s="5" t="s">
        <v>448</v>
      </c>
      <c r="B338" s="70">
        <v>64240</v>
      </c>
      <c r="C338" s="70">
        <v>36500</v>
      </c>
      <c r="D338" s="6">
        <v>69</v>
      </c>
      <c r="E338" s="70">
        <v>100740</v>
      </c>
      <c r="F338" s="10">
        <v>447</v>
      </c>
      <c r="H338" s="71" t="str">
        <f t="shared" si="17"/>
        <v>0740</v>
      </c>
      <c r="I338">
        <f t="shared" si="15"/>
        <v>4</v>
      </c>
      <c r="K338">
        <f t="shared" si="16"/>
        <v>740</v>
      </c>
    </row>
    <row r="339" spans="1:11" ht="15" thickBot="1">
      <c r="A339" s="5" t="s">
        <v>449</v>
      </c>
      <c r="B339" s="70">
        <v>232140</v>
      </c>
      <c r="C339" s="70">
        <v>132860</v>
      </c>
      <c r="D339" s="6">
        <v>250</v>
      </c>
      <c r="E339" s="70">
        <v>365000</v>
      </c>
      <c r="F339" s="10">
        <v>402</v>
      </c>
      <c r="H339" s="71" t="str">
        <f t="shared" si="17"/>
        <v>5000</v>
      </c>
      <c r="I339">
        <f t="shared" si="15"/>
        <v>4</v>
      </c>
      <c r="K339">
        <f t="shared" si="16"/>
        <v>5000</v>
      </c>
    </row>
    <row r="340" spans="1:11" ht="15" thickBot="1">
      <c r="A340" s="5" t="s">
        <v>450</v>
      </c>
      <c r="B340" s="70">
        <v>252580</v>
      </c>
      <c r="C340" s="70">
        <v>144540</v>
      </c>
      <c r="D340" s="6">
        <v>272</v>
      </c>
      <c r="E340" s="70">
        <v>397120</v>
      </c>
      <c r="F340" s="10">
        <v>389</v>
      </c>
      <c r="H340" s="71" t="str">
        <f t="shared" si="17"/>
        <v>7120</v>
      </c>
      <c r="I340">
        <f t="shared" si="15"/>
        <v>4</v>
      </c>
      <c r="K340">
        <f t="shared" si="16"/>
        <v>7120</v>
      </c>
    </row>
    <row r="341" spans="1:11" ht="15" thickBot="1">
      <c r="A341" s="5" t="s">
        <v>451</v>
      </c>
      <c r="B341" s="70">
        <v>401500</v>
      </c>
      <c r="C341" s="70">
        <v>230680</v>
      </c>
      <c r="D341" s="6">
        <v>433</v>
      </c>
      <c r="E341" s="70">
        <v>632180</v>
      </c>
      <c r="F341" s="10">
        <v>314</v>
      </c>
      <c r="H341" s="71" t="str">
        <f t="shared" si="17"/>
        <v>2180</v>
      </c>
      <c r="I341">
        <f t="shared" si="15"/>
        <v>4</v>
      </c>
      <c r="K341">
        <f t="shared" si="16"/>
        <v>2180</v>
      </c>
    </row>
    <row r="342" spans="1:11" ht="15" thickBot="1">
      <c r="A342" s="5" t="s">
        <v>122</v>
      </c>
      <c r="B342" s="70">
        <v>213160</v>
      </c>
      <c r="C342" s="70">
        <v>121180</v>
      </c>
      <c r="D342" s="6">
        <v>229</v>
      </c>
      <c r="E342" s="70">
        <v>334340</v>
      </c>
      <c r="F342" s="10">
        <v>299</v>
      </c>
      <c r="H342" s="71" t="str">
        <f t="shared" si="17"/>
        <v>4340</v>
      </c>
      <c r="I342">
        <f t="shared" si="15"/>
        <v>4</v>
      </c>
      <c r="K342">
        <f t="shared" si="16"/>
        <v>4340</v>
      </c>
    </row>
    <row r="343" spans="1:11" ht="15" thickBot="1">
      <c r="A343" s="5" t="s">
        <v>452</v>
      </c>
      <c r="B343" s="70">
        <v>332880</v>
      </c>
      <c r="C343" s="70">
        <v>191260</v>
      </c>
      <c r="D343" s="6">
        <v>359</v>
      </c>
      <c r="E343" s="70">
        <v>524140</v>
      </c>
      <c r="F343" s="10">
        <v>316</v>
      </c>
      <c r="H343" s="71" t="str">
        <f t="shared" si="17"/>
        <v>4140</v>
      </c>
      <c r="I343">
        <f t="shared" si="15"/>
        <v>4</v>
      </c>
      <c r="K343">
        <f t="shared" si="16"/>
        <v>4140</v>
      </c>
    </row>
    <row r="344" spans="1:11" ht="15" thickBot="1">
      <c r="A344" s="5" t="s">
        <v>124</v>
      </c>
      <c r="B344" s="70">
        <v>638020</v>
      </c>
      <c r="C344" s="70">
        <v>363540</v>
      </c>
      <c r="D344" s="6">
        <v>686</v>
      </c>
      <c r="E344" s="70">
        <v>1001560</v>
      </c>
      <c r="F344" s="10">
        <v>374</v>
      </c>
      <c r="H344" s="71" t="str">
        <f t="shared" si="17"/>
        <v>01560</v>
      </c>
      <c r="I344">
        <f>LEN(E344)-2</f>
        <v>5</v>
      </c>
      <c r="K344">
        <f t="shared" si="16"/>
        <v>1560</v>
      </c>
    </row>
  </sheetData>
  <hyperlinks>
    <hyperlink ref="F302" r:id="rId1" location="n1" display="https://zoek.officielebekendmakingen.nl/stcrt-2023-3877.html - n1" xr:uid="{9CA78921-64BB-4F20-B9BA-E2EC82EB0C1C}"/>
    <hyperlink ref="A1" r:id="rId2" xr:uid="{3753EC86-0043-4141-8488-3EE49BF9C8B9}"/>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3F6C1-E51F-4F4A-A57B-3431F8E81DAF}">
  <sheetPr codeName="Blad6">
    <tabColor theme="9"/>
  </sheetPr>
  <dimension ref="A1:L344"/>
  <sheetViews>
    <sheetView workbookViewId="0">
      <selection activeCell="I2" sqref="I2"/>
    </sheetView>
  </sheetViews>
  <sheetFormatPr defaultRowHeight="14.5"/>
  <cols>
    <col min="1" max="1" width="21.7265625" customWidth="1"/>
    <col min="2" max="2" width="31.81640625" customWidth="1"/>
    <col min="3" max="3" width="26.1796875" customWidth="1"/>
    <col min="4" max="4" width="28.26953125" customWidth="1"/>
    <col min="5" max="5" width="27.1796875" customWidth="1"/>
    <col min="6" max="6" width="25.54296875" style="60" customWidth="1"/>
    <col min="7" max="7" width="26.453125" customWidth="1"/>
  </cols>
  <sheetData>
    <row r="1" spans="1:12" ht="15" thickBot="1">
      <c r="A1" s="17" t="s">
        <v>1531</v>
      </c>
    </row>
    <row r="2" spans="1:12" ht="35" thickBot="1">
      <c r="A2" s="7" t="s">
        <v>1527</v>
      </c>
      <c r="B2" s="8" t="s">
        <v>1532</v>
      </c>
      <c r="C2" s="8" t="s">
        <v>21</v>
      </c>
      <c r="D2" s="8" t="s">
        <v>16</v>
      </c>
      <c r="E2" s="8" t="s">
        <v>27</v>
      </c>
      <c r="F2" s="61" t="s">
        <v>1530</v>
      </c>
      <c r="G2" s="9" t="s">
        <v>17</v>
      </c>
    </row>
    <row r="3" spans="1:12" ht="15" thickBot="1">
      <c r="A3" s="5" t="s">
        <v>79</v>
      </c>
      <c r="B3" s="70">
        <v>302220</v>
      </c>
      <c r="C3" s="70">
        <v>699340</v>
      </c>
      <c r="D3" s="70">
        <v>226300</v>
      </c>
      <c r="E3" s="6">
        <v>634</v>
      </c>
      <c r="F3" s="60">
        <v>925640</v>
      </c>
      <c r="G3" s="10">
        <v>340</v>
      </c>
      <c r="I3" s="71" t="str">
        <f>RIGHT(D3,J3)</f>
        <v>6300</v>
      </c>
      <c r="J3">
        <f>LEN(D3)-2</f>
        <v>4</v>
      </c>
      <c r="L3">
        <f>_xlfn.NUMBERVALUE(I3)</f>
        <v>6300</v>
      </c>
    </row>
    <row r="4" spans="1:12" ht="15" thickBot="1">
      <c r="A4" s="5" t="s">
        <v>81</v>
      </c>
      <c r="B4" s="70">
        <v>122640</v>
      </c>
      <c r="C4" s="70">
        <v>284700</v>
      </c>
      <c r="D4" s="70">
        <v>91980</v>
      </c>
      <c r="E4" s="6">
        <v>258</v>
      </c>
      <c r="F4" s="60">
        <v>376680</v>
      </c>
      <c r="G4" s="10">
        <v>498</v>
      </c>
      <c r="I4" s="71" t="str">
        <f>RIGHT(D4,J4)</f>
        <v>980</v>
      </c>
      <c r="J4">
        <f t="shared" ref="J4:J67" si="0">LEN(D4)-2</f>
        <v>3</v>
      </c>
      <c r="L4">
        <f t="shared" ref="L4:L67" si="1">_xlfn.NUMBERVALUE(I4)</f>
        <v>980</v>
      </c>
    </row>
    <row r="5" spans="1:12" ht="15" thickBot="1">
      <c r="A5" s="5" t="s">
        <v>84</v>
      </c>
      <c r="B5" s="70">
        <v>316820</v>
      </c>
      <c r="C5" s="70">
        <v>734380</v>
      </c>
      <c r="D5" s="70">
        <v>237980</v>
      </c>
      <c r="E5" s="6">
        <v>666</v>
      </c>
      <c r="F5" s="60">
        <v>972360</v>
      </c>
      <c r="G5" s="10">
        <v>295</v>
      </c>
      <c r="I5" s="71" t="str">
        <f t="shared" ref="I5:I67" si="2">RIGHT(D5,J5)</f>
        <v>7980</v>
      </c>
      <c r="J5">
        <f t="shared" si="0"/>
        <v>4</v>
      </c>
      <c r="L5">
        <f t="shared" si="1"/>
        <v>7980</v>
      </c>
    </row>
    <row r="6" spans="1:12" ht="15" thickBot="1">
      <c r="A6" s="5" t="s">
        <v>87</v>
      </c>
      <c r="B6" s="70">
        <v>369380</v>
      </c>
      <c r="C6" s="70">
        <v>855560</v>
      </c>
      <c r="D6" s="70">
        <v>277400</v>
      </c>
      <c r="E6" s="6">
        <v>776</v>
      </c>
      <c r="F6" s="60">
        <v>1132960</v>
      </c>
      <c r="G6" s="10">
        <v>270</v>
      </c>
      <c r="I6" s="71" t="str">
        <f t="shared" si="2"/>
        <v>7400</v>
      </c>
      <c r="J6">
        <f t="shared" si="0"/>
        <v>4</v>
      </c>
      <c r="L6">
        <f t="shared" si="1"/>
        <v>7400</v>
      </c>
    </row>
    <row r="7" spans="1:12" ht="15" thickBot="1">
      <c r="A7" s="5" t="s">
        <v>90</v>
      </c>
      <c r="B7" s="70">
        <v>125560</v>
      </c>
      <c r="C7" s="70">
        <v>290540</v>
      </c>
      <c r="D7" s="70">
        <v>93440</v>
      </c>
      <c r="E7" s="6">
        <v>263</v>
      </c>
      <c r="F7" s="60">
        <v>383980</v>
      </c>
      <c r="G7" s="10">
        <v>327</v>
      </c>
      <c r="I7" s="71" t="str">
        <f t="shared" si="2"/>
        <v>440</v>
      </c>
      <c r="J7">
        <f t="shared" si="0"/>
        <v>3</v>
      </c>
      <c r="L7">
        <f t="shared" si="1"/>
        <v>440</v>
      </c>
    </row>
    <row r="8" spans="1:12" ht="15" thickBot="1">
      <c r="A8" s="5" t="s">
        <v>95</v>
      </c>
      <c r="B8" s="70">
        <v>67160</v>
      </c>
      <c r="C8" s="70">
        <v>154760</v>
      </c>
      <c r="D8" s="70">
        <v>49640</v>
      </c>
      <c r="E8" s="6">
        <v>140</v>
      </c>
      <c r="F8" s="60">
        <v>204400</v>
      </c>
      <c r="G8" s="10">
        <v>419</v>
      </c>
      <c r="I8" s="71" t="str">
        <f t="shared" si="2"/>
        <v>640</v>
      </c>
      <c r="J8">
        <f>LEN(D8)-2</f>
        <v>3</v>
      </c>
      <c r="L8">
        <f t="shared" si="1"/>
        <v>640</v>
      </c>
    </row>
    <row r="9" spans="1:12" ht="15" thickBot="1">
      <c r="A9" s="5" t="s">
        <v>99</v>
      </c>
      <c r="B9" s="70">
        <v>670140</v>
      </c>
      <c r="C9" s="70">
        <v>1551980</v>
      </c>
      <c r="D9" s="70">
        <v>502240</v>
      </c>
      <c r="E9" s="6">
        <v>1407</v>
      </c>
      <c r="F9" s="60">
        <v>2054220</v>
      </c>
      <c r="G9" s="10">
        <v>346</v>
      </c>
      <c r="I9" s="71" t="str">
        <f t="shared" si="2"/>
        <v>2240</v>
      </c>
      <c r="J9">
        <f t="shared" si="0"/>
        <v>4</v>
      </c>
      <c r="L9">
        <f t="shared" si="1"/>
        <v>2240</v>
      </c>
    </row>
    <row r="10" spans="1:12" ht="15" thickBot="1">
      <c r="A10" s="5" t="s">
        <v>103</v>
      </c>
      <c r="B10" s="70">
        <v>608820</v>
      </c>
      <c r="C10" s="70">
        <v>1410360</v>
      </c>
      <c r="D10" s="70">
        <v>456980</v>
      </c>
      <c r="E10" s="6">
        <v>1279</v>
      </c>
      <c r="F10" s="60">
        <v>1867340</v>
      </c>
      <c r="G10" s="10">
        <v>281</v>
      </c>
      <c r="I10" s="71" t="str">
        <f t="shared" si="2"/>
        <v>6980</v>
      </c>
      <c r="J10">
        <f t="shared" si="0"/>
        <v>4</v>
      </c>
      <c r="L10">
        <f t="shared" si="1"/>
        <v>6980</v>
      </c>
    </row>
    <row r="11" spans="1:12" ht="15" thickBot="1">
      <c r="A11" s="5" t="s">
        <v>106</v>
      </c>
      <c r="B11" s="70">
        <v>416100</v>
      </c>
      <c r="C11" s="70">
        <v>965060</v>
      </c>
      <c r="D11" s="70">
        <v>312440</v>
      </c>
      <c r="E11" s="6">
        <v>875</v>
      </c>
      <c r="F11" s="60">
        <v>1277500</v>
      </c>
      <c r="G11" s="10">
        <v>348</v>
      </c>
      <c r="I11" s="71" t="str">
        <f t="shared" si="2"/>
        <v>2440</v>
      </c>
      <c r="J11">
        <f t="shared" si="0"/>
        <v>4</v>
      </c>
      <c r="L11">
        <f t="shared" si="1"/>
        <v>2440</v>
      </c>
    </row>
    <row r="12" spans="1:12" ht="15" thickBot="1">
      <c r="A12" s="5" t="s">
        <v>109</v>
      </c>
      <c r="B12" s="70">
        <v>490560</v>
      </c>
      <c r="C12" s="70">
        <v>1137340</v>
      </c>
      <c r="D12" s="70">
        <v>367920</v>
      </c>
      <c r="E12" s="6">
        <v>1031</v>
      </c>
      <c r="F12" s="60">
        <v>1505260</v>
      </c>
      <c r="G12" s="10">
        <v>362</v>
      </c>
      <c r="I12" s="71" t="str">
        <f t="shared" si="2"/>
        <v>7920</v>
      </c>
      <c r="J12">
        <f t="shared" si="0"/>
        <v>4</v>
      </c>
      <c r="L12">
        <f t="shared" si="1"/>
        <v>7920</v>
      </c>
    </row>
    <row r="13" spans="1:12" ht="15" thickBot="1">
      <c r="A13" s="5" t="s">
        <v>112</v>
      </c>
      <c r="B13" s="70">
        <v>77380</v>
      </c>
      <c r="C13" s="70">
        <v>178120</v>
      </c>
      <c r="D13" s="70">
        <v>58400</v>
      </c>
      <c r="E13" s="6">
        <v>162</v>
      </c>
      <c r="F13" s="60">
        <v>236520</v>
      </c>
      <c r="G13" s="10">
        <v>437</v>
      </c>
      <c r="I13" s="71" t="str">
        <f>RIGHT(D13,J13)</f>
        <v>400</v>
      </c>
      <c r="J13">
        <f t="shared" si="0"/>
        <v>3</v>
      </c>
      <c r="L13">
        <f t="shared" si="1"/>
        <v>400</v>
      </c>
    </row>
    <row r="14" spans="1:12" ht="15" thickBot="1">
      <c r="A14" s="5" t="s">
        <v>116</v>
      </c>
      <c r="B14" s="70">
        <v>372300</v>
      </c>
      <c r="C14" s="70">
        <v>862860</v>
      </c>
      <c r="D14" s="70">
        <v>278860</v>
      </c>
      <c r="E14" s="6">
        <v>782</v>
      </c>
      <c r="F14" s="60">
        <v>1141720</v>
      </c>
      <c r="G14" s="10">
        <v>363</v>
      </c>
      <c r="I14" s="71" t="str">
        <f t="shared" si="2"/>
        <v>8860</v>
      </c>
      <c r="J14">
        <f t="shared" si="0"/>
        <v>4</v>
      </c>
      <c r="L14">
        <f t="shared" si="1"/>
        <v>8860</v>
      </c>
    </row>
    <row r="15" spans="1:12" ht="15" thickBot="1">
      <c r="A15" s="5" t="s">
        <v>118</v>
      </c>
      <c r="B15" s="70">
        <v>51100</v>
      </c>
      <c r="C15" s="70">
        <v>118260</v>
      </c>
      <c r="D15" s="70">
        <v>37960</v>
      </c>
      <c r="E15" s="6">
        <v>107</v>
      </c>
      <c r="F15" s="60">
        <v>156220</v>
      </c>
      <c r="G15" s="10">
        <v>351</v>
      </c>
      <c r="I15" s="71" t="str">
        <f t="shared" si="2"/>
        <v>960</v>
      </c>
      <c r="J15">
        <f t="shared" si="0"/>
        <v>3</v>
      </c>
      <c r="L15">
        <f t="shared" si="1"/>
        <v>960</v>
      </c>
    </row>
    <row r="16" spans="1:12" ht="15" thickBot="1">
      <c r="A16" s="5" t="s">
        <v>120</v>
      </c>
      <c r="B16" s="70">
        <v>440920</v>
      </c>
      <c r="C16" s="70">
        <v>1022000</v>
      </c>
      <c r="D16" s="70">
        <v>331420</v>
      </c>
      <c r="E16" s="6">
        <v>927</v>
      </c>
      <c r="F16" s="60">
        <v>1353420</v>
      </c>
      <c r="G16" s="10">
        <v>441</v>
      </c>
      <c r="I16" s="71" t="str">
        <f t="shared" si="2"/>
        <v>1420</v>
      </c>
      <c r="J16">
        <f t="shared" si="0"/>
        <v>4</v>
      </c>
      <c r="L16">
        <f t="shared" si="1"/>
        <v>1420</v>
      </c>
    </row>
    <row r="17" spans="1:12" ht="15" thickBot="1">
      <c r="A17" s="5" t="s">
        <v>123</v>
      </c>
      <c r="B17" s="70">
        <v>185420</v>
      </c>
      <c r="C17" s="70">
        <v>429240</v>
      </c>
      <c r="D17" s="70">
        <v>140160</v>
      </c>
      <c r="E17" s="6">
        <v>390</v>
      </c>
      <c r="F17" s="60">
        <v>569400</v>
      </c>
      <c r="G17" s="10">
        <v>608</v>
      </c>
      <c r="I17" s="71" t="str">
        <f t="shared" si="2"/>
        <v>0160</v>
      </c>
      <c r="J17">
        <f t="shared" si="0"/>
        <v>4</v>
      </c>
      <c r="L17">
        <f t="shared" si="1"/>
        <v>160</v>
      </c>
    </row>
    <row r="18" spans="1:12" ht="15" thickBot="1">
      <c r="A18" s="5" t="s">
        <v>125</v>
      </c>
      <c r="B18" s="70">
        <v>1086240</v>
      </c>
      <c r="C18" s="70">
        <v>2606100</v>
      </c>
      <c r="D18" s="70">
        <v>865780</v>
      </c>
      <c r="E18" s="6">
        <v>2378</v>
      </c>
      <c r="F18" s="60">
        <v>3471880</v>
      </c>
      <c r="G18" s="10">
        <v>582</v>
      </c>
      <c r="I18" s="71" t="str">
        <f t="shared" si="2"/>
        <v>5780</v>
      </c>
      <c r="J18">
        <f>LEN(D18)-2</f>
        <v>4</v>
      </c>
      <c r="L18">
        <f t="shared" si="1"/>
        <v>5780</v>
      </c>
    </row>
    <row r="19" spans="1:12" ht="15" thickBot="1">
      <c r="A19" s="5" t="s">
        <v>126</v>
      </c>
      <c r="B19" s="70">
        <v>1024920</v>
      </c>
      <c r="C19" s="70">
        <v>2372500</v>
      </c>
      <c r="D19" s="70">
        <v>767960</v>
      </c>
      <c r="E19" s="6">
        <v>2151</v>
      </c>
      <c r="F19" s="60">
        <v>3140460</v>
      </c>
      <c r="G19" s="10">
        <v>370</v>
      </c>
      <c r="I19" s="71" t="str">
        <f t="shared" si="2"/>
        <v>7960</v>
      </c>
      <c r="J19">
        <f t="shared" si="0"/>
        <v>4</v>
      </c>
      <c r="L19">
        <f t="shared" si="1"/>
        <v>7960</v>
      </c>
    </row>
    <row r="20" spans="1:12" ht="15" thickBot="1">
      <c r="A20" s="5" t="s">
        <v>128</v>
      </c>
      <c r="B20" s="70">
        <v>560640</v>
      </c>
      <c r="C20" s="70">
        <v>1297940</v>
      </c>
      <c r="D20" s="70">
        <v>420480</v>
      </c>
      <c r="E20" s="6">
        <v>1177</v>
      </c>
      <c r="F20" s="60">
        <v>1718420</v>
      </c>
      <c r="G20" s="10">
        <v>348</v>
      </c>
      <c r="I20" s="71" t="str">
        <f t="shared" si="2"/>
        <v>0480</v>
      </c>
      <c r="J20">
        <f t="shared" si="0"/>
        <v>4</v>
      </c>
      <c r="L20">
        <f t="shared" si="1"/>
        <v>480</v>
      </c>
    </row>
    <row r="21" spans="1:12" ht="15" thickBot="1">
      <c r="A21" s="5" t="s">
        <v>130</v>
      </c>
      <c r="B21" s="70">
        <v>402960</v>
      </c>
      <c r="C21" s="70">
        <v>934400</v>
      </c>
      <c r="D21" s="70">
        <v>302220</v>
      </c>
      <c r="E21" s="6">
        <v>847</v>
      </c>
      <c r="F21" s="60">
        <v>1236620</v>
      </c>
      <c r="G21" s="10">
        <v>286</v>
      </c>
      <c r="I21" s="71" t="str">
        <f t="shared" si="2"/>
        <v>2220</v>
      </c>
      <c r="J21">
        <f t="shared" si="0"/>
        <v>4</v>
      </c>
      <c r="L21">
        <f t="shared" si="1"/>
        <v>2220</v>
      </c>
    </row>
    <row r="22" spans="1:12" ht="15" thickBot="1">
      <c r="A22" s="5" t="s">
        <v>131</v>
      </c>
      <c r="B22" s="70">
        <v>118260</v>
      </c>
      <c r="C22" s="70">
        <v>273020</v>
      </c>
      <c r="D22" s="70">
        <v>87600</v>
      </c>
      <c r="E22" s="6">
        <v>247</v>
      </c>
      <c r="F22" s="60">
        <v>360620</v>
      </c>
      <c r="G22" s="10">
        <v>411</v>
      </c>
      <c r="I22" s="71" t="str">
        <f t="shared" si="2"/>
        <v>600</v>
      </c>
      <c r="J22">
        <f t="shared" si="0"/>
        <v>3</v>
      </c>
      <c r="L22">
        <f t="shared" si="1"/>
        <v>600</v>
      </c>
    </row>
    <row r="23" spans="1:12" ht="15" thickBot="1">
      <c r="A23" s="5" t="s">
        <v>133</v>
      </c>
      <c r="B23" s="70">
        <v>55480</v>
      </c>
      <c r="C23" s="70">
        <v>127020</v>
      </c>
      <c r="D23" s="70">
        <v>42340</v>
      </c>
      <c r="E23" s="6">
        <v>116</v>
      </c>
      <c r="F23" s="60">
        <v>169360</v>
      </c>
      <c r="G23" s="10">
        <v>403</v>
      </c>
      <c r="I23" s="71" t="str">
        <f t="shared" si="2"/>
        <v>340</v>
      </c>
      <c r="J23">
        <f t="shared" si="0"/>
        <v>3</v>
      </c>
      <c r="L23">
        <f t="shared" si="1"/>
        <v>340</v>
      </c>
    </row>
    <row r="24" spans="1:12" ht="15" thickBot="1">
      <c r="A24" s="5" t="s">
        <v>134</v>
      </c>
      <c r="B24" s="70">
        <v>151840</v>
      </c>
      <c r="C24" s="70">
        <v>351860</v>
      </c>
      <c r="D24" s="70">
        <v>112420</v>
      </c>
      <c r="E24" s="6">
        <v>318</v>
      </c>
      <c r="F24" s="60">
        <v>464280</v>
      </c>
      <c r="G24" s="10">
        <v>505</v>
      </c>
      <c r="I24" s="71" t="str">
        <f t="shared" si="2"/>
        <v>2420</v>
      </c>
      <c r="J24">
        <f t="shared" si="0"/>
        <v>4</v>
      </c>
      <c r="L24">
        <f t="shared" si="1"/>
        <v>2420</v>
      </c>
    </row>
    <row r="25" spans="1:12" ht="15" thickBot="1">
      <c r="A25" s="5" t="s">
        <v>135</v>
      </c>
      <c r="B25" s="70">
        <v>116800</v>
      </c>
      <c r="C25" s="70">
        <v>270100</v>
      </c>
      <c r="D25" s="70">
        <v>87600</v>
      </c>
      <c r="E25" s="6">
        <v>245</v>
      </c>
      <c r="F25" s="60">
        <v>357700</v>
      </c>
      <c r="G25" s="10">
        <v>409</v>
      </c>
      <c r="I25" s="71" t="str">
        <f t="shared" si="2"/>
        <v>600</v>
      </c>
      <c r="J25">
        <f t="shared" si="0"/>
        <v>3</v>
      </c>
      <c r="L25">
        <f t="shared" si="1"/>
        <v>600</v>
      </c>
    </row>
    <row r="26" spans="1:12" ht="15" thickBot="1">
      <c r="A26" s="5" t="s">
        <v>136</v>
      </c>
      <c r="B26" s="70">
        <v>256960</v>
      </c>
      <c r="C26" s="70">
        <v>595680</v>
      </c>
      <c r="D26" s="70">
        <v>192720</v>
      </c>
      <c r="E26" s="6">
        <v>540</v>
      </c>
      <c r="F26" s="60">
        <v>788400</v>
      </c>
      <c r="G26" s="10">
        <v>439</v>
      </c>
      <c r="I26" s="71" t="str">
        <f t="shared" si="2"/>
        <v>2720</v>
      </c>
      <c r="J26">
        <f t="shared" si="0"/>
        <v>4</v>
      </c>
      <c r="L26">
        <f t="shared" si="1"/>
        <v>2720</v>
      </c>
    </row>
    <row r="27" spans="1:12" ht="15" thickBot="1">
      <c r="A27" s="5" t="s">
        <v>138</v>
      </c>
      <c r="B27" s="70">
        <v>154760</v>
      </c>
      <c r="C27" s="70">
        <v>359160</v>
      </c>
      <c r="D27" s="70">
        <v>116800</v>
      </c>
      <c r="E27" s="6">
        <v>326</v>
      </c>
      <c r="F27" s="60">
        <v>475960</v>
      </c>
      <c r="G27" s="10">
        <v>290</v>
      </c>
      <c r="I27" s="71" t="str">
        <f t="shared" si="2"/>
        <v>6800</v>
      </c>
      <c r="J27">
        <f t="shared" si="0"/>
        <v>4</v>
      </c>
      <c r="L27">
        <f t="shared" si="1"/>
        <v>6800</v>
      </c>
    </row>
    <row r="28" spans="1:12" ht="15" thickBot="1">
      <c r="A28" s="5" t="s">
        <v>141</v>
      </c>
      <c r="B28" s="70">
        <v>410260</v>
      </c>
      <c r="C28" s="70">
        <v>950460</v>
      </c>
      <c r="D28" s="70">
        <v>308060</v>
      </c>
      <c r="E28" s="6">
        <v>862</v>
      </c>
      <c r="F28" s="60">
        <v>1258520</v>
      </c>
      <c r="G28" s="10">
        <v>296</v>
      </c>
      <c r="I28" s="71" t="str">
        <f t="shared" si="2"/>
        <v>8060</v>
      </c>
      <c r="J28">
        <f t="shared" si="0"/>
        <v>4</v>
      </c>
      <c r="L28">
        <f t="shared" si="1"/>
        <v>8060</v>
      </c>
    </row>
    <row r="29" spans="1:12" ht="15" thickBot="1">
      <c r="A29" s="5" t="s">
        <v>142</v>
      </c>
      <c r="B29" s="70">
        <v>129940</v>
      </c>
      <c r="C29" s="70">
        <v>302220</v>
      </c>
      <c r="D29" s="70">
        <v>97820</v>
      </c>
      <c r="E29" s="6">
        <v>274</v>
      </c>
      <c r="F29" s="60">
        <v>400040</v>
      </c>
      <c r="G29" s="10">
        <v>288</v>
      </c>
      <c r="I29" s="71" t="str">
        <f t="shared" si="2"/>
        <v>820</v>
      </c>
      <c r="J29">
        <f t="shared" si="0"/>
        <v>3</v>
      </c>
      <c r="L29">
        <f t="shared" si="1"/>
        <v>820</v>
      </c>
    </row>
    <row r="30" spans="1:12" ht="15" thickBot="1">
      <c r="A30" s="5" t="s">
        <v>144</v>
      </c>
      <c r="B30" s="70">
        <v>261340</v>
      </c>
      <c r="C30" s="70">
        <v>604440</v>
      </c>
      <c r="D30" s="70">
        <v>197100</v>
      </c>
      <c r="E30" s="6">
        <v>549</v>
      </c>
      <c r="F30" s="60">
        <v>801540</v>
      </c>
      <c r="G30" s="10">
        <v>364</v>
      </c>
      <c r="I30" s="71" t="str">
        <f t="shared" si="2"/>
        <v>7100</v>
      </c>
      <c r="J30">
        <f t="shared" si="0"/>
        <v>4</v>
      </c>
      <c r="L30">
        <f t="shared" si="1"/>
        <v>7100</v>
      </c>
    </row>
    <row r="31" spans="1:12" ht="15" thickBot="1">
      <c r="A31" s="5" t="s">
        <v>145</v>
      </c>
      <c r="B31" s="70">
        <v>167900</v>
      </c>
      <c r="C31" s="70">
        <v>389820</v>
      </c>
      <c r="D31" s="70">
        <v>125560</v>
      </c>
      <c r="E31" s="6">
        <v>353</v>
      </c>
      <c r="F31" s="60">
        <v>515380</v>
      </c>
      <c r="G31" s="10">
        <v>424</v>
      </c>
      <c r="I31" s="71" t="str">
        <f t="shared" si="2"/>
        <v>5560</v>
      </c>
      <c r="J31">
        <f t="shared" si="0"/>
        <v>4</v>
      </c>
      <c r="L31">
        <f t="shared" si="1"/>
        <v>5560</v>
      </c>
    </row>
    <row r="32" spans="1:12" ht="15" thickBot="1">
      <c r="A32" s="5" t="s">
        <v>146</v>
      </c>
      <c r="B32" s="70">
        <v>150380</v>
      </c>
      <c r="C32" s="70">
        <v>347480</v>
      </c>
      <c r="D32" s="70">
        <v>113880</v>
      </c>
      <c r="E32" s="6">
        <v>316</v>
      </c>
      <c r="F32" s="60">
        <v>461360</v>
      </c>
      <c r="G32" s="10">
        <v>313</v>
      </c>
      <c r="I32" s="71" t="str">
        <f t="shared" si="2"/>
        <v>3880</v>
      </c>
      <c r="J32">
        <f t="shared" si="0"/>
        <v>4</v>
      </c>
      <c r="L32">
        <f t="shared" si="1"/>
        <v>3880</v>
      </c>
    </row>
    <row r="33" spans="1:12" ht="15" thickBot="1">
      <c r="A33" s="5" t="s">
        <v>147</v>
      </c>
      <c r="B33" s="70">
        <v>243820</v>
      </c>
      <c r="C33" s="70">
        <v>565020</v>
      </c>
      <c r="D33" s="70">
        <v>183960</v>
      </c>
      <c r="E33" s="6">
        <v>513</v>
      </c>
      <c r="F33" s="60">
        <v>748980</v>
      </c>
      <c r="G33" s="10">
        <v>561</v>
      </c>
      <c r="I33" s="71" t="str">
        <f t="shared" si="2"/>
        <v>3960</v>
      </c>
      <c r="J33">
        <f t="shared" si="0"/>
        <v>4</v>
      </c>
      <c r="L33">
        <f t="shared" si="1"/>
        <v>3960</v>
      </c>
    </row>
    <row r="34" spans="1:12" ht="15" thickBot="1">
      <c r="A34" s="5" t="s">
        <v>148</v>
      </c>
      <c r="B34" s="70">
        <v>423400</v>
      </c>
      <c r="C34" s="70">
        <v>979660</v>
      </c>
      <c r="D34" s="70">
        <v>318280</v>
      </c>
      <c r="E34" s="6">
        <v>889</v>
      </c>
      <c r="F34" s="60">
        <v>1297940</v>
      </c>
      <c r="G34" s="10">
        <v>322</v>
      </c>
      <c r="I34" s="71" t="str">
        <f t="shared" si="2"/>
        <v>8280</v>
      </c>
      <c r="J34">
        <f t="shared" si="0"/>
        <v>4</v>
      </c>
      <c r="L34">
        <f t="shared" si="1"/>
        <v>8280</v>
      </c>
    </row>
    <row r="35" spans="1:12" ht="15" thickBot="1">
      <c r="A35" s="5" t="s">
        <v>149</v>
      </c>
      <c r="B35" s="70">
        <v>432160</v>
      </c>
      <c r="C35" s="70">
        <v>1001560</v>
      </c>
      <c r="D35" s="70">
        <v>324120</v>
      </c>
      <c r="E35" s="6">
        <v>908</v>
      </c>
      <c r="F35" s="60">
        <v>1325680</v>
      </c>
      <c r="G35" s="10">
        <v>345</v>
      </c>
      <c r="I35" s="71" t="str">
        <f t="shared" si="2"/>
        <v>4120</v>
      </c>
      <c r="J35">
        <f t="shared" si="0"/>
        <v>4</v>
      </c>
      <c r="L35">
        <f t="shared" si="1"/>
        <v>4120</v>
      </c>
    </row>
    <row r="36" spans="1:12" ht="15" thickBot="1">
      <c r="A36" s="5" t="s">
        <v>150</v>
      </c>
      <c r="B36" s="70">
        <v>205860</v>
      </c>
      <c r="C36" s="70">
        <v>477420</v>
      </c>
      <c r="D36" s="70">
        <v>154760</v>
      </c>
      <c r="E36" s="6">
        <v>433</v>
      </c>
      <c r="F36" s="60">
        <v>632180</v>
      </c>
      <c r="G36" s="10">
        <v>425</v>
      </c>
      <c r="I36" s="71" t="str">
        <f t="shared" si="2"/>
        <v>4760</v>
      </c>
      <c r="J36">
        <f t="shared" si="0"/>
        <v>4</v>
      </c>
      <c r="L36">
        <f t="shared" si="1"/>
        <v>4760</v>
      </c>
    </row>
    <row r="37" spans="1:12" ht="15" thickBot="1">
      <c r="A37" s="5" t="s">
        <v>152</v>
      </c>
      <c r="B37" s="70">
        <v>172280</v>
      </c>
      <c r="C37" s="70">
        <v>398580</v>
      </c>
      <c r="D37" s="70">
        <v>129940</v>
      </c>
      <c r="E37" s="6">
        <v>362</v>
      </c>
      <c r="F37" s="60">
        <v>528520</v>
      </c>
      <c r="G37" s="10">
        <v>404</v>
      </c>
      <c r="I37" s="71" t="str">
        <f t="shared" si="2"/>
        <v>9940</v>
      </c>
      <c r="J37">
        <f t="shared" si="0"/>
        <v>4</v>
      </c>
      <c r="L37">
        <f t="shared" si="1"/>
        <v>9940</v>
      </c>
    </row>
    <row r="38" spans="1:12" ht="15" thickBot="1">
      <c r="A38" s="5" t="s">
        <v>153</v>
      </c>
      <c r="B38" s="70">
        <v>166440</v>
      </c>
      <c r="C38" s="70">
        <v>385440</v>
      </c>
      <c r="D38" s="70">
        <v>124100</v>
      </c>
      <c r="E38" s="6">
        <v>349</v>
      </c>
      <c r="F38" s="60">
        <v>509540</v>
      </c>
      <c r="G38" s="10">
        <v>375</v>
      </c>
      <c r="I38" s="71" t="str">
        <f t="shared" si="2"/>
        <v>4100</v>
      </c>
      <c r="J38">
        <f t="shared" si="0"/>
        <v>4</v>
      </c>
      <c r="L38">
        <f t="shared" si="1"/>
        <v>4100</v>
      </c>
    </row>
    <row r="39" spans="1:12" ht="15" thickBot="1">
      <c r="A39" s="5" t="s">
        <v>154</v>
      </c>
      <c r="B39" s="70">
        <v>217540</v>
      </c>
      <c r="C39" s="70">
        <v>505160</v>
      </c>
      <c r="D39" s="70">
        <v>163520</v>
      </c>
      <c r="E39" s="6">
        <v>458</v>
      </c>
      <c r="F39" s="60">
        <v>668680</v>
      </c>
      <c r="G39" s="10">
        <v>344</v>
      </c>
      <c r="I39" s="71" t="str">
        <f t="shared" si="2"/>
        <v>3520</v>
      </c>
      <c r="J39">
        <f t="shared" si="0"/>
        <v>4</v>
      </c>
      <c r="L39">
        <f t="shared" si="1"/>
        <v>3520</v>
      </c>
    </row>
    <row r="40" spans="1:12" ht="15" thickBot="1">
      <c r="A40" s="5" t="s">
        <v>155</v>
      </c>
      <c r="B40" s="70">
        <v>169360</v>
      </c>
      <c r="C40" s="70">
        <v>392740</v>
      </c>
      <c r="D40" s="70">
        <v>127020</v>
      </c>
      <c r="E40" s="6">
        <v>356</v>
      </c>
      <c r="F40" s="60">
        <v>519760</v>
      </c>
      <c r="G40" s="10">
        <v>410</v>
      </c>
      <c r="I40" s="71" t="str">
        <f t="shared" si="2"/>
        <v>7020</v>
      </c>
      <c r="J40">
        <f t="shared" si="0"/>
        <v>4</v>
      </c>
      <c r="L40">
        <f t="shared" si="1"/>
        <v>7020</v>
      </c>
    </row>
    <row r="41" spans="1:12" ht="15" thickBot="1">
      <c r="A41" s="5" t="s">
        <v>156</v>
      </c>
      <c r="B41" s="70">
        <v>43800</v>
      </c>
      <c r="C41" s="70">
        <v>102200</v>
      </c>
      <c r="D41" s="70">
        <v>33580</v>
      </c>
      <c r="E41" s="6">
        <v>93</v>
      </c>
      <c r="F41" s="60">
        <v>135780</v>
      </c>
      <c r="G41" s="10">
        <v>867</v>
      </c>
      <c r="I41" s="71" t="str">
        <f t="shared" si="2"/>
        <v>580</v>
      </c>
      <c r="J41">
        <f t="shared" si="0"/>
        <v>3</v>
      </c>
      <c r="L41">
        <f t="shared" si="1"/>
        <v>580</v>
      </c>
    </row>
    <row r="42" spans="1:12" ht="15" thickBot="1">
      <c r="A42" s="5" t="s">
        <v>157</v>
      </c>
      <c r="B42" s="70">
        <v>78840</v>
      </c>
      <c r="C42" s="70">
        <v>182500</v>
      </c>
      <c r="D42" s="70">
        <v>58400</v>
      </c>
      <c r="E42" s="6">
        <v>165</v>
      </c>
      <c r="F42" s="60">
        <v>240900</v>
      </c>
      <c r="G42" s="10">
        <v>985</v>
      </c>
      <c r="I42" s="71" t="str">
        <f t="shared" si="2"/>
        <v>400</v>
      </c>
      <c r="J42">
        <f t="shared" si="0"/>
        <v>3</v>
      </c>
      <c r="L42">
        <f t="shared" si="1"/>
        <v>400</v>
      </c>
    </row>
    <row r="43" spans="1:12" ht="15" thickBot="1">
      <c r="A43" s="5" t="s">
        <v>158</v>
      </c>
      <c r="B43" s="70">
        <v>197100</v>
      </c>
      <c r="C43" s="70">
        <v>456980</v>
      </c>
      <c r="D43" s="70">
        <v>147460</v>
      </c>
      <c r="E43" s="6">
        <v>414</v>
      </c>
      <c r="F43" s="60">
        <v>604440</v>
      </c>
      <c r="G43" s="10">
        <v>427</v>
      </c>
      <c r="I43" s="71" t="str">
        <f t="shared" si="2"/>
        <v>7460</v>
      </c>
      <c r="J43">
        <f t="shared" si="0"/>
        <v>4</v>
      </c>
      <c r="L43">
        <f t="shared" si="1"/>
        <v>7460</v>
      </c>
    </row>
    <row r="44" spans="1:12" ht="15" thickBot="1">
      <c r="A44" s="5" t="s">
        <v>160</v>
      </c>
      <c r="B44" s="70">
        <v>89060</v>
      </c>
      <c r="C44" s="70">
        <v>205860</v>
      </c>
      <c r="D44" s="70">
        <v>67160</v>
      </c>
      <c r="E44" s="6">
        <v>187</v>
      </c>
      <c r="F44" s="60">
        <v>273020</v>
      </c>
      <c r="G44" s="10">
        <v>383</v>
      </c>
      <c r="I44" s="71" t="str">
        <f t="shared" si="2"/>
        <v>160</v>
      </c>
      <c r="J44">
        <f t="shared" si="0"/>
        <v>3</v>
      </c>
      <c r="L44">
        <f t="shared" si="1"/>
        <v>160</v>
      </c>
    </row>
    <row r="45" spans="1:12" ht="15" thickBot="1">
      <c r="A45" s="5" t="s">
        <v>161</v>
      </c>
      <c r="B45" s="70">
        <v>369380</v>
      </c>
      <c r="C45" s="70">
        <v>855560</v>
      </c>
      <c r="D45" s="70">
        <v>277400</v>
      </c>
      <c r="E45" s="6">
        <v>776</v>
      </c>
      <c r="F45" s="60">
        <v>1132960</v>
      </c>
      <c r="G45" s="10">
        <v>285</v>
      </c>
      <c r="I45" s="71" t="str">
        <f t="shared" si="2"/>
        <v>7400</v>
      </c>
      <c r="J45">
        <f t="shared" si="0"/>
        <v>4</v>
      </c>
      <c r="L45">
        <f t="shared" si="1"/>
        <v>7400</v>
      </c>
    </row>
    <row r="46" spans="1:12" ht="15" thickBot="1">
      <c r="A46" s="5" t="s">
        <v>162</v>
      </c>
      <c r="B46" s="70">
        <v>162060</v>
      </c>
      <c r="C46" s="70">
        <v>375220</v>
      </c>
      <c r="D46" s="70">
        <v>121180</v>
      </c>
      <c r="E46" s="6">
        <v>340</v>
      </c>
      <c r="F46" s="60">
        <v>496400</v>
      </c>
      <c r="G46" s="10">
        <v>354</v>
      </c>
      <c r="I46" s="71" t="str">
        <f t="shared" si="2"/>
        <v>1180</v>
      </c>
      <c r="J46">
        <f t="shared" si="0"/>
        <v>4</v>
      </c>
      <c r="L46">
        <f t="shared" si="1"/>
        <v>1180</v>
      </c>
    </row>
    <row r="47" spans="1:12" ht="15" thickBot="1">
      <c r="A47" s="5" t="s">
        <v>163</v>
      </c>
      <c r="B47" s="70">
        <v>226300</v>
      </c>
      <c r="C47" s="70">
        <v>524140</v>
      </c>
      <c r="D47" s="70">
        <v>169360</v>
      </c>
      <c r="E47" s="6">
        <v>475</v>
      </c>
      <c r="F47" s="60">
        <v>693500</v>
      </c>
      <c r="G47" s="10">
        <v>292</v>
      </c>
      <c r="I47" s="71" t="str">
        <f t="shared" si="2"/>
        <v>9360</v>
      </c>
      <c r="J47">
        <f t="shared" si="0"/>
        <v>4</v>
      </c>
      <c r="L47">
        <f t="shared" si="1"/>
        <v>9360</v>
      </c>
    </row>
    <row r="48" spans="1:12" ht="15" thickBot="1">
      <c r="A48" s="5" t="s">
        <v>165</v>
      </c>
      <c r="B48" s="70">
        <v>191260</v>
      </c>
      <c r="C48" s="70">
        <v>442380</v>
      </c>
      <c r="D48" s="70">
        <v>143080</v>
      </c>
      <c r="E48" s="6">
        <v>401</v>
      </c>
      <c r="F48" s="60">
        <v>585460</v>
      </c>
      <c r="G48" s="10">
        <v>391</v>
      </c>
      <c r="I48" s="71" t="str">
        <f t="shared" si="2"/>
        <v>3080</v>
      </c>
      <c r="J48">
        <f t="shared" si="0"/>
        <v>4</v>
      </c>
      <c r="L48">
        <f t="shared" si="1"/>
        <v>3080</v>
      </c>
    </row>
    <row r="49" spans="1:12" ht="15" thickBot="1">
      <c r="A49" s="5" t="s">
        <v>166</v>
      </c>
      <c r="B49" s="70">
        <v>838040</v>
      </c>
      <c r="C49" s="70">
        <v>1940340</v>
      </c>
      <c r="D49" s="70">
        <v>627800</v>
      </c>
      <c r="E49" s="6">
        <v>1759</v>
      </c>
      <c r="F49" s="60">
        <v>2568140</v>
      </c>
      <c r="G49" s="10">
        <v>426</v>
      </c>
      <c r="I49" s="71" t="str">
        <f t="shared" si="2"/>
        <v>7800</v>
      </c>
      <c r="J49">
        <f t="shared" si="0"/>
        <v>4</v>
      </c>
      <c r="L49">
        <f t="shared" si="1"/>
        <v>7800</v>
      </c>
    </row>
    <row r="50" spans="1:12" ht="15" thickBot="1">
      <c r="A50" s="5" t="s">
        <v>167</v>
      </c>
      <c r="B50" s="70">
        <v>341640</v>
      </c>
      <c r="C50" s="70">
        <v>791320</v>
      </c>
      <c r="D50" s="70">
        <v>256960</v>
      </c>
      <c r="E50" s="6">
        <v>718</v>
      </c>
      <c r="F50" s="60">
        <v>1048280</v>
      </c>
      <c r="G50" s="10">
        <v>399</v>
      </c>
      <c r="I50" s="71" t="str">
        <f t="shared" si="2"/>
        <v>6960</v>
      </c>
      <c r="J50">
        <f t="shared" si="0"/>
        <v>4</v>
      </c>
      <c r="L50">
        <f t="shared" si="1"/>
        <v>6960</v>
      </c>
    </row>
    <row r="51" spans="1:12" ht="15" thickBot="1">
      <c r="A51" s="5" t="s">
        <v>168</v>
      </c>
      <c r="B51" s="70">
        <v>167900</v>
      </c>
      <c r="C51" s="70">
        <v>388360</v>
      </c>
      <c r="D51" s="70">
        <v>125560</v>
      </c>
      <c r="E51" s="6">
        <v>352</v>
      </c>
      <c r="F51" s="60">
        <v>513920</v>
      </c>
      <c r="G51" s="10">
        <v>376</v>
      </c>
      <c r="I51" s="71" t="str">
        <f t="shared" si="2"/>
        <v>5560</v>
      </c>
      <c r="J51">
        <f t="shared" si="0"/>
        <v>4</v>
      </c>
      <c r="L51">
        <f t="shared" si="1"/>
        <v>5560</v>
      </c>
    </row>
    <row r="52" spans="1:12" ht="15" thickBot="1">
      <c r="A52" s="5" t="s">
        <v>169</v>
      </c>
      <c r="B52" s="70">
        <v>348940</v>
      </c>
      <c r="C52" s="70">
        <v>807380</v>
      </c>
      <c r="D52" s="70">
        <v>262800</v>
      </c>
      <c r="E52" s="6">
        <v>733</v>
      </c>
      <c r="F52" s="60">
        <v>1070180</v>
      </c>
      <c r="G52" s="10">
        <v>219</v>
      </c>
      <c r="I52" s="71" t="str">
        <f t="shared" si="2"/>
        <v>2800</v>
      </c>
      <c r="J52">
        <f t="shared" si="0"/>
        <v>4</v>
      </c>
      <c r="L52">
        <f t="shared" si="1"/>
        <v>2800</v>
      </c>
    </row>
    <row r="53" spans="1:12" ht="15" thickBot="1">
      <c r="A53" s="5" t="s">
        <v>170</v>
      </c>
      <c r="B53" s="70">
        <v>74460</v>
      </c>
      <c r="C53" s="70">
        <v>172280</v>
      </c>
      <c r="D53" s="70">
        <v>55480</v>
      </c>
      <c r="E53" s="6">
        <v>156</v>
      </c>
      <c r="F53" s="60">
        <v>227760</v>
      </c>
      <c r="G53" s="10">
        <v>481</v>
      </c>
      <c r="I53" s="71" t="str">
        <f t="shared" si="2"/>
        <v>480</v>
      </c>
      <c r="J53">
        <f t="shared" si="0"/>
        <v>3</v>
      </c>
      <c r="L53">
        <f t="shared" si="1"/>
        <v>480</v>
      </c>
    </row>
    <row r="54" spans="1:12" ht="15" thickBot="1">
      <c r="A54" s="5" t="s">
        <v>172</v>
      </c>
      <c r="B54" s="70">
        <v>141620</v>
      </c>
      <c r="C54" s="70">
        <v>327040</v>
      </c>
      <c r="D54" s="70">
        <v>106580</v>
      </c>
      <c r="E54" s="6">
        <v>297</v>
      </c>
      <c r="F54" s="60">
        <v>433620</v>
      </c>
      <c r="G54" s="10">
        <v>409</v>
      </c>
      <c r="I54" s="71" t="str">
        <f t="shared" si="2"/>
        <v>6580</v>
      </c>
      <c r="J54">
        <f t="shared" si="0"/>
        <v>4</v>
      </c>
      <c r="L54">
        <f t="shared" si="1"/>
        <v>6580</v>
      </c>
    </row>
    <row r="55" spans="1:12" ht="15" thickBot="1">
      <c r="A55" s="5" t="s">
        <v>173</v>
      </c>
      <c r="B55" s="70">
        <v>204400</v>
      </c>
      <c r="C55" s="70">
        <v>473040</v>
      </c>
      <c r="D55" s="70">
        <v>151840</v>
      </c>
      <c r="E55" s="6">
        <v>428</v>
      </c>
      <c r="F55" s="60">
        <v>624880</v>
      </c>
      <c r="G55" s="10">
        <v>420</v>
      </c>
      <c r="I55" s="71" t="str">
        <f t="shared" si="2"/>
        <v>1840</v>
      </c>
      <c r="J55">
        <f t="shared" si="0"/>
        <v>4</v>
      </c>
      <c r="L55">
        <f t="shared" si="1"/>
        <v>1840</v>
      </c>
    </row>
    <row r="56" spans="1:12" ht="15" thickBot="1">
      <c r="A56" s="5" t="s">
        <v>175</v>
      </c>
      <c r="B56" s="70">
        <v>172280</v>
      </c>
      <c r="C56" s="70">
        <v>398580</v>
      </c>
      <c r="D56" s="70">
        <v>129940</v>
      </c>
      <c r="E56" s="6">
        <v>362</v>
      </c>
      <c r="F56" s="60">
        <v>528520</v>
      </c>
      <c r="G56" s="10">
        <v>336</v>
      </c>
      <c r="I56" s="71" t="str">
        <f t="shared" si="2"/>
        <v>9940</v>
      </c>
      <c r="J56">
        <f t="shared" si="0"/>
        <v>4</v>
      </c>
      <c r="L56">
        <f t="shared" si="1"/>
        <v>9940</v>
      </c>
    </row>
    <row r="57" spans="1:12" ht="15" thickBot="1">
      <c r="A57" s="5" t="s">
        <v>176</v>
      </c>
      <c r="B57" s="70">
        <v>259880</v>
      </c>
      <c r="C57" s="70">
        <v>601520</v>
      </c>
      <c r="D57" s="70">
        <v>195640</v>
      </c>
      <c r="E57" s="6">
        <v>546</v>
      </c>
      <c r="F57" s="60">
        <v>797160</v>
      </c>
      <c r="G57" s="10">
        <v>452</v>
      </c>
      <c r="I57" s="71" t="str">
        <f t="shared" si="2"/>
        <v>5640</v>
      </c>
      <c r="J57">
        <f t="shared" si="0"/>
        <v>4</v>
      </c>
      <c r="L57">
        <f t="shared" si="1"/>
        <v>5640</v>
      </c>
    </row>
    <row r="58" spans="1:12" ht="15" thickBot="1">
      <c r="A58" s="5" t="s">
        <v>177</v>
      </c>
      <c r="B58" s="70">
        <v>427780</v>
      </c>
      <c r="C58" s="70">
        <v>991340</v>
      </c>
      <c r="D58" s="70">
        <v>321200</v>
      </c>
      <c r="E58" s="6">
        <v>899</v>
      </c>
      <c r="F58" s="60">
        <v>1312540</v>
      </c>
      <c r="G58" s="10">
        <v>293</v>
      </c>
      <c r="I58" s="71" t="str">
        <f t="shared" si="2"/>
        <v>1200</v>
      </c>
      <c r="J58">
        <f t="shared" si="0"/>
        <v>4</v>
      </c>
      <c r="L58">
        <f t="shared" si="1"/>
        <v>1200</v>
      </c>
    </row>
    <row r="59" spans="1:12" ht="15" thickBot="1">
      <c r="A59" s="5" t="s">
        <v>178</v>
      </c>
      <c r="B59" s="70">
        <v>201480</v>
      </c>
      <c r="C59" s="70">
        <v>465740</v>
      </c>
      <c r="D59" s="70">
        <v>151840</v>
      </c>
      <c r="E59" s="6">
        <v>423</v>
      </c>
      <c r="F59" s="60">
        <v>617580</v>
      </c>
      <c r="G59" s="10">
        <v>368</v>
      </c>
      <c r="I59" s="71" t="str">
        <f t="shared" si="2"/>
        <v>1840</v>
      </c>
      <c r="J59">
        <f t="shared" si="0"/>
        <v>4</v>
      </c>
      <c r="L59">
        <f t="shared" si="1"/>
        <v>1840</v>
      </c>
    </row>
    <row r="60" spans="1:12" ht="15" thickBot="1">
      <c r="A60" s="5" t="s">
        <v>179</v>
      </c>
      <c r="B60" s="70">
        <v>129940</v>
      </c>
      <c r="C60" s="70">
        <v>302220</v>
      </c>
      <c r="D60" s="70">
        <v>97820</v>
      </c>
      <c r="E60" s="6">
        <v>274</v>
      </c>
      <c r="F60" s="60">
        <v>400040</v>
      </c>
      <c r="G60" s="10">
        <v>354</v>
      </c>
      <c r="I60" s="71" t="str">
        <f t="shared" si="2"/>
        <v>820</v>
      </c>
      <c r="J60">
        <f t="shared" si="0"/>
        <v>3</v>
      </c>
      <c r="L60">
        <f t="shared" si="1"/>
        <v>820</v>
      </c>
    </row>
    <row r="61" spans="1:12" ht="15" thickBot="1">
      <c r="A61" s="5" t="s">
        <v>93</v>
      </c>
      <c r="B61" s="70">
        <v>224840</v>
      </c>
      <c r="C61" s="70">
        <v>519760</v>
      </c>
      <c r="D61" s="70">
        <v>169360</v>
      </c>
      <c r="E61" s="6">
        <v>472</v>
      </c>
      <c r="F61" s="60">
        <v>689120</v>
      </c>
      <c r="G61" s="10">
        <v>392</v>
      </c>
      <c r="I61" s="71" t="str">
        <f t="shared" si="2"/>
        <v>9360</v>
      </c>
      <c r="J61">
        <f t="shared" si="0"/>
        <v>4</v>
      </c>
      <c r="L61">
        <f t="shared" si="1"/>
        <v>9360</v>
      </c>
    </row>
    <row r="62" spans="1:12" ht="15" thickBot="1">
      <c r="A62" s="5" t="s">
        <v>180</v>
      </c>
      <c r="B62" s="70">
        <v>254040</v>
      </c>
      <c r="C62" s="70">
        <v>589840</v>
      </c>
      <c r="D62" s="70">
        <v>191260</v>
      </c>
      <c r="E62" s="6">
        <v>535</v>
      </c>
      <c r="F62" s="60">
        <v>781100</v>
      </c>
      <c r="G62" s="10">
        <v>301</v>
      </c>
      <c r="I62" s="71" t="str">
        <f t="shared" si="2"/>
        <v>1260</v>
      </c>
      <c r="J62">
        <f t="shared" si="0"/>
        <v>4</v>
      </c>
      <c r="L62">
        <f t="shared" si="1"/>
        <v>1260</v>
      </c>
    </row>
    <row r="63" spans="1:12" ht="15" thickBot="1">
      <c r="A63" s="5" t="s">
        <v>181</v>
      </c>
      <c r="B63" s="70">
        <v>186880</v>
      </c>
      <c r="C63" s="70">
        <v>432160</v>
      </c>
      <c r="D63" s="70">
        <v>140160</v>
      </c>
      <c r="E63" s="6">
        <v>392</v>
      </c>
      <c r="F63" s="60">
        <v>572320</v>
      </c>
      <c r="G63" s="10">
        <v>592</v>
      </c>
      <c r="I63" s="71" t="str">
        <f t="shared" si="2"/>
        <v>0160</v>
      </c>
      <c r="J63">
        <f t="shared" si="0"/>
        <v>4</v>
      </c>
      <c r="L63">
        <f t="shared" si="1"/>
        <v>160</v>
      </c>
    </row>
    <row r="64" spans="1:12" ht="15" thickBot="1">
      <c r="A64" s="5" t="s">
        <v>182</v>
      </c>
      <c r="B64" s="70">
        <v>567940</v>
      </c>
      <c r="C64" s="70">
        <v>1315460</v>
      </c>
      <c r="D64" s="70">
        <v>426320</v>
      </c>
      <c r="E64" s="6">
        <v>1193</v>
      </c>
      <c r="F64" s="60">
        <v>1741780</v>
      </c>
      <c r="G64" s="10">
        <v>324</v>
      </c>
      <c r="I64" s="71" t="str">
        <f t="shared" si="2"/>
        <v>6320</v>
      </c>
      <c r="J64">
        <f t="shared" si="0"/>
        <v>4</v>
      </c>
      <c r="L64">
        <f t="shared" si="1"/>
        <v>6320</v>
      </c>
    </row>
    <row r="65" spans="1:12" ht="15" thickBot="1">
      <c r="A65" s="5" t="s">
        <v>183</v>
      </c>
      <c r="B65" s="70">
        <v>175200</v>
      </c>
      <c r="C65" s="70">
        <v>405880</v>
      </c>
      <c r="D65" s="70">
        <v>131400</v>
      </c>
      <c r="E65" s="6">
        <v>368</v>
      </c>
      <c r="F65" s="60">
        <v>537280</v>
      </c>
      <c r="G65" s="10">
        <v>509</v>
      </c>
      <c r="I65" s="71" t="str">
        <f t="shared" si="2"/>
        <v>1400</v>
      </c>
      <c r="J65">
        <f t="shared" si="0"/>
        <v>4</v>
      </c>
      <c r="L65">
        <f t="shared" si="1"/>
        <v>1400</v>
      </c>
    </row>
    <row r="66" spans="1:12" ht="15" thickBot="1">
      <c r="A66" s="5" t="s">
        <v>184</v>
      </c>
      <c r="B66" s="70">
        <v>237980</v>
      </c>
      <c r="C66" s="70">
        <v>550420</v>
      </c>
      <c r="D66" s="70">
        <v>178120</v>
      </c>
      <c r="E66" s="6">
        <v>499</v>
      </c>
      <c r="F66" s="60">
        <v>728540</v>
      </c>
      <c r="G66" s="10">
        <v>371</v>
      </c>
      <c r="I66" s="71" t="str">
        <f t="shared" si="2"/>
        <v>8120</v>
      </c>
      <c r="J66">
        <f t="shared" si="0"/>
        <v>4</v>
      </c>
      <c r="L66">
        <f t="shared" si="1"/>
        <v>8120</v>
      </c>
    </row>
    <row r="67" spans="1:12" ht="15" thickBot="1">
      <c r="A67" s="5" t="s">
        <v>185</v>
      </c>
      <c r="B67" s="70">
        <v>230680</v>
      </c>
      <c r="C67" s="70">
        <v>534360</v>
      </c>
      <c r="D67" s="70">
        <v>173740</v>
      </c>
      <c r="E67" s="6">
        <v>485</v>
      </c>
      <c r="F67" s="60">
        <v>708100</v>
      </c>
      <c r="G67" s="10">
        <v>404</v>
      </c>
      <c r="I67" s="71" t="str">
        <f t="shared" si="2"/>
        <v>3740</v>
      </c>
      <c r="J67">
        <f t="shared" si="0"/>
        <v>4</v>
      </c>
      <c r="L67">
        <f t="shared" si="1"/>
        <v>3740</v>
      </c>
    </row>
    <row r="68" spans="1:12" ht="15" thickBot="1">
      <c r="A68" s="5" t="s">
        <v>186</v>
      </c>
      <c r="B68" s="70">
        <v>440920</v>
      </c>
      <c r="C68" s="70">
        <v>1020540</v>
      </c>
      <c r="D68" s="70">
        <v>329960</v>
      </c>
      <c r="E68" s="6">
        <v>925</v>
      </c>
      <c r="F68" s="60">
        <v>1350500</v>
      </c>
      <c r="G68" s="10">
        <v>223</v>
      </c>
      <c r="I68" s="71" t="str">
        <f t="shared" ref="I68:I131" si="3">RIGHT(D68,J68)</f>
        <v>9960</v>
      </c>
      <c r="J68">
        <f t="shared" ref="J68:J131" si="4">LEN(D68)-2</f>
        <v>4</v>
      </c>
      <c r="L68">
        <f t="shared" ref="L68:L131" si="5">_xlfn.NUMBERVALUE(I68)</f>
        <v>9960</v>
      </c>
    </row>
    <row r="69" spans="1:12" ht="15" thickBot="1">
      <c r="A69" s="5" t="s">
        <v>187</v>
      </c>
      <c r="B69" s="70">
        <v>227760</v>
      </c>
      <c r="C69" s="70">
        <v>527060</v>
      </c>
      <c r="D69" s="70">
        <v>170820</v>
      </c>
      <c r="E69" s="6">
        <v>478</v>
      </c>
      <c r="F69" s="60">
        <v>697880</v>
      </c>
      <c r="G69" s="10">
        <v>389</v>
      </c>
      <c r="I69" s="71" t="str">
        <f t="shared" si="3"/>
        <v>0820</v>
      </c>
      <c r="J69">
        <f t="shared" si="4"/>
        <v>4</v>
      </c>
      <c r="L69">
        <f t="shared" si="5"/>
        <v>820</v>
      </c>
    </row>
    <row r="70" spans="1:12" ht="15" thickBot="1">
      <c r="A70" s="5" t="s">
        <v>97</v>
      </c>
      <c r="B70" s="70">
        <v>588380</v>
      </c>
      <c r="C70" s="70">
        <v>1362180</v>
      </c>
      <c r="D70" s="70">
        <v>440920</v>
      </c>
      <c r="E70" s="6">
        <v>1235</v>
      </c>
      <c r="F70" s="60">
        <v>1803100</v>
      </c>
      <c r="G70" s="10">
        <v>340</v>
      </c>
      <c r="I70" s="71" t="str">
        <f t="shared" si="3"/>
        <v>0920</v>
      </c>
      <c r="J70">
        <f t="shared" si="4"/>
        <v>4</v>
      </c>
      <c r="L70">
        <f t="shared" si="5"/>
        <v>920</v>
      </c>
    </row>
    <row r="71" spans="1:12" ht="15" thickBot="1">
      <c r="A71" s="5" t="s">
        <v>188</v>
      </c>
      <c r="B71" s="70">
        <v>65700</v>
      </c>
      <c r="C71" s="70">
        <v>151840</v>
      </c>
      <c r="D71" s="70">
        <v>48180</v>
      </c>
      <c r="E71" s="6">
        <v>137</v>
      </c>
      <c r="F71" s="60">
        <v>200020</v>
      </c>
      <c r="G71" s="10">
        <v>467</v>
      </c>
      <c r="I71" s="71" t="str">
        <f>RIGHT(D71,J71)</f>
        <v>180</v>
      </c>
      <c r="J71">
        <f>LEN(D71)-2</f>
        <v>3</v>
      </c>
      <c r="L71">
        <f t="shared" si="5"/>
        <v>180</v>
      </c>
    </row>
    <row r="72" spans="1:12" ht="15" thickBot="1">
      <c r="A72" s="5" t="s">
        <v>189</v>
      </c>
      <c r="B72" s="70">
        <v>496400</v>
      </c>
      <c r="C72" s="70">
        <v>1149020</v>
      </c>
      <c r="D72" s="70">
        <v>373760</v>
      </c>
      <c r="E72" s="6">
        <v>1043</v>
      </c>
      <c r="F72" s="60">
        <v>1522780</v>
      </c>
      <c r="G72" s="10">
        <v>350</v>
      </c>
      <c r="I72" s="71" t="str">
        <f t="shared" si="3"/>
        <v>3760</v>
      </c>
      <c r="J72">
        <f t="shared" si="4"/>
        <v>4</v>
      </c>
      <c r="L72">
        <f t="shared" si="5"/>
        <v>3760</v>
      </c>
    </row>
    <row r="73" spans="1:12" ht="15" thickBot="1">
      <c r="A73" s="5" t="s">
        <v>190</v>
      </c>
      <c r="B73" s="70">
        <v>267180</v>
      </c>
      <c r="C73" s="70">
        <v>617580</v>
      </c>
      <c r="D73" s="70">
        <v>200020</v>
      </c>
      <c r="E73" s="6">
        <v>560</v>
      </c>
      <c r="F73" s="60">
        <v>817600</v>
      </c>
      <c r="G73" s="10">
        <v>380</v>
      </c>
      <c r="I73" s="71" t="str">
        <f t="shared" si="3"/>
        <v>0020</v>
      </c>
      <c r="J73">
        <f t="shared" si="4"/>
        <v>4</v>
      </c>
      <c r="L73">
        <f t="shared" si="5"/>
        <v>20</v>
      </c>
    </row>
    <row r="74" spans="1:12" ht="15" thickBot="1">
      <c r="A74" s="5" t="s">
        <v>191</v>
      </c>
      <c r="B74" s="70">
        <v>70080</v>
      </c>
      <c r="C74" s="70">
        <v>163520</v>
      </c>
      <c r="D74" s="70">
        <v>52560</v>
      </c>
      <c r="E74" s="6">
        <v>148</v>
      </c>
      <c r="F74" s="60">
        <v>216080</v>
      </c>
      <c r="G74" s="10">
        <v>314</v>
      </c>
      <c r="I74" s="71" t="str">
        <f t="shared" si="3"/>
        <v>560</v>
      </c>
      <c r="J74">
        <f t="shared" si="4"/>
        <v>3</v>
      </c>
      <c r="L74">
        <f t="shared" si="5"/>
        <v>560</v>
      </c>
    </row>
    <row r="75" spans="1:12" ht="15" thickBot="1">
      <c r="A75" s="5" t="s">
        <v>192</v>
      </c>
      <c r="B75" s="70">
        <v>385440</v>
      </c>
      <c r="C75" s="70">
        <v>892060</v>
      </c>
      <c r="D75" s="70">
        <v>289080</v>
      </c>
      <c r="E75" s="6">
        <v>809</v>
      </c>
      <c r="F75" s="60">
        <v>1181140</v>
      </c>
      <c r="G75" s="10">
        <v>317</v>
      </c>
      <c r="I75" s="71" t="str">
        <f t="shared" si="3"/>
        <v>9080</v>
      </c>
      <c r="J75">
        <f t="shared" si="4"/>
        <v>4</v>
      </c>
      <c r="L75">
        <f t="shared" si="5"/>
        <v>9080</v>
      </c>
    </row>
    <row r="76" spans="1:12" ht="15" thickBot="1">
      <c r="A76" s="5" t="s">
        <v>193</v>
      </c>
      <c r="B76" s="70">
        <v>192720</v>
      </c>
      <c r="C76" s="70">
        <v>445300</v>
      </c>
      <c r="D76" s="70">
        <v>144540</v>
      </c>
      <c r="E76" s="6">
        <v>404</v>
      </c>
      <c r="F76" s="60">
        <v>589840</v>
      </c>
      <c r="G76" s="10">
        <v>344</v>
      </c>
      <c r="I76" s="71" t="str">
        <f t="shared" si="3"/>
        <v>4540</v>
      </c>
      <c r="J76">
        <f t="shared" si="4"/>
        <v>4</v>
      </c>
      <c r="L76">
        <f t="shared" si="5"/>
        <v>4540</v>
      </c>
    </row>
    <row r="77" spans="1:12" ht="15" thickBot="1">
      <c r="A77" s="5" t="s">
        <v>195</v>
      </c>
      <c r="B77" s="70">
        <v>724160</v>
      </c>
      <c r="C77" s="70">
        <v>1676080</v>
      </c>
      <c r="D77" s="70">
        <v>543120</v>
      </c>
      <c r="E77" s="6">
        <v>1520</v>
      </c>
      <c r="F77" s="60">
        <v>2219200</v>
      </c>
      <c r="G77" s="10">
        <v>308</v>
      </c>
      <c r="I77" s="71" t="str">
        <f t="shared" si="3"/>
        <v>3120</v>
      </c>
      <c r="J77">
        <f t="shared" si="4"/>
        <v>4</v>
      </c>
      <c r="L77">
        <f t="shared" si="5"/>
        <v>3120</v>
      </c>
    </row>
    <row r="78" spans="1:12" ht="15" thickBot="1">
      <c r="A78" s="5" t="s">
        <v>196</v>
      </c>
      <c r="B78" s="70">
        <v>167900</v>
      </c>
      <c r="C78" s="70">
        <v>388360</v>
      </c>
      <c r="D78" s="70">
        <v>125560</v>
      </c>
      <c r="E78" s="6">
        <v>352</v>
      </c>
      <c r="F78" s="60">
        <v>513920</v>
      </c>
      <c r="G78" s="10">
        <v>381</v>
      </c>
      <c r="I78" s="71" t="str">
        <f t="shared" si="3"/>
        <v>5560</v>
      </c>
      <c r="J78">
        <f t="shared" si="4"/>
        <v>4</v>
      </c>
      <c r="L78">
        <f t="shared" si="5"/>
        <v>5560</v>
      </c>
    </row>
    <row r="79" spans="1:12" ht="15" thickBot="1">
      <c r="A79" s="5" t="s">
        <v>197</v>
      </c>
      <c r="B79" s="70">
        <v>237980</v>
      </c>
      <c r="C79" s="70">
        <v>550420</v>
      </c>
      <c r="D79" s="70">
        <v>178120</v>
      </c>
      <c r="E79" s="6">
        <v>499</v>
      </c>
      <c r="F79" s="60">
        <v>728540</v>
      </c>
      <c r="G79" s="10">
        <v>376</v>
      </c>
      <c r="I79" s="71" t="str">
        <f t="shared" si="3"/>
        <v>8120</v>
      </c>
      <c r="J79">
        <f t="shared" si="4"/>
        <v>4</v>
      </c>
      <c r="L79">
        <f t="shared" si="5"/>
        <v>8120</v>
      </c>
    </row>
    <row r="80" spans="1:12" ht="15" thickBot="1">
      <c r="A80" s="5" t="s">
        <v>198</v>
      </c>
      <c r="B80" s="70">
        <v>188340</v>
      </c>
      <c r="C80" s="70">
        <v>436540</v>
      </c>
      <c r="D80" s="70">
        <v>140160</v>
      </c>
      <c r="E80" s="6">
        <v>395</v>
      </c>
      <c r="F80" s="60">
        <v>576700</v>
      </c>
      <c r="G80" s="10">
        <v>324</v>
      </c>
      <c r="I80" s="71" t="str">
        <f t="shared" si="3"/>
        <v>0160</v>
      </c>
      <c r="J80">
        <f t="shared" si="4"/>
        <v>4</v>
      </c>
      <c r="L80">
        <f t="shared" si="5"/>
        <v>160</v>
      </c>
    </row>
    <row r="81" spans="1:12" ht="15" thickBot="1">
      <c r="A81" s="5" t="s">
        <v>199</v>
      </c>
      <c r="B81" s="70">
        <v>110960</v>
      </c>
      <c r="C81" s="70">
        <v>256960</v>
      </c>
      <c r="D81" s="70">
        <v>83220</v>
      </c>
      <c r="E81" s="6">
        <v>233</v>
      </c>
      <c r="F81" s="60">
        <v>340180</v>
      </c>
      <c r="G81" s="10">
        <v>358</v>
      </c>
      <c r="I81" s="71" t="str">
        <f t="shared" si="3"/>
        <v>220</v>
      </c>
      <c r="J81">
        <f t="shared" si="4"/>
        <v>3</v>
      </c>
      <c r="L81">
        <f t="shared" si="5"/>
        <v>220</v>
      </c>
    </row>
    <row r="82" spans="1:12" ht="15" thickBot="1">
      <c r="A82" s="5" t="s">
        <v>200</v>
      </c>
      <c r="B82" s="70">
        <v>129940</v>
      </c>
      <c r="C82" s="70">
        <v>300760</v>
      </c>
      <c r="D82" s="70">
        <v>96360</v>
      </c>
      <c r="E82" s="6">
        <v>272</v>
      </c>
      <c r="F82" s="60">
        <v>397120</v>
      </c>
      <c r="G82" s="10">
        <v>328</v>
      </c>
      <c r="I82" s="71" t="str">
        <f t="shared" si="3"/>
        <v>360</v>
      </c>
      <c r="J82">
        <f t="shared" si="4"/>
        <v>3</v>
      </c>
      <c r="L82">
        <f t="shared" si="5"/>
        <v>360</v>
      </c>
    </row>
    <row r="83" spans="1:12" ht="15" thickBot="1">
      <c r="A83" s="5" t="s">
        <v>201</v>
      </c>
      <c r="B83" s="70">
        <v>362080</v>
      </c>
      <c r="C83" s="70">
        <v>838040</v>
      </c>
      <c r="D83" s="70">
        <v>271560</v>
      </c>
      <c r="E83" s="6">
        <v>760</v>
      </c>
      <c r="F83" s="60">
        <v>1109600</v>
      </c>
      <c r="G83" s="10">
        <v>290</v>
      </c>
      <c r="I83" s="71" t="str">
        <f t="shared" si="3"/>
        <v>1560</v>
      </c>
      <c r="J83">
        <f t="shared" si="4"/>
        <v>4</v>
      </c>
      <c r="L83">
        <f t="shared" si="5"/>
        <v>1560</v>
      </c>
    </row>
    <row r="84" spans="1:12" ht="15" thickBot="1">
      <c r="A84" s="5" t="s">
        <v>202</v>
      </c>
      <c r="B84" s="70">
        <v>267180</v>
      </c>
      <c r="C84" s="70">
        <v>619040</v>
      </c>
      <c r="D84" s="70">
        <v>201480</v>
      </c>
      <c r="E84" s="6">
        <v>562</v>
      </c>
      <c r="F84" s="60">
        <v>820520</v>
      </c>
      <c r="G84" s="10">
        <v>393</v>
      </c>
      <c r="I84" s="71" t="str">
        <f t="shared" si="3"/>
        <v>1480</v>
      </c>
      <c r="J84">
        <f t="shared" si="4"/>
        <v>4</v>
      </c>
      <c r="L84">
        <f t="shared" si="5"/>
        <v>1480</v>
      </c>
    </row>
    <row r="85" spans="1:12" ht="15" thickBot="1">
      <c r="A85" s="5" t="s">
        <v>203</v>
      </c>
      <c r="B85" s="70">
        <v>601520</v>
      </c>
      <c r="C85" s="70">
        <v>1394300</v>
      </c>
      <c r="D85" s="70">
        <v>451140</v>
      </c>
      <c r="E85" s="6">
        <v>1264</v>
      </c>
      <c r="F85" s="60">
        <v>1845440</v>
      </c>
      <c r="G85" s="10">
        <v>393</v>
      </c>
      <c r="I85" s="71" t="str">
        <f t="shared" si="3"/>
        <v>1140</v>
      </c>
      <c r="J85">
        <f t="shared" si="4"/>
        <v>4</v>
      </c>
      <c r="L85">
        <f t="shared" si="5"/>
        <v>1140</v>
      </c>
    </row>
    <row r="86" spans="1:12" ht="15" thickBot="1">
      <c r="A86" s="5" t="s">
        <v>204</v>
      </c>
      <c r="B86" s="70">
        <v>45260</v>
      </c>
      <c r="C86" s="70">
        <v>105120</v>
      </c>
      <c r="D86" s="70">
        <v>35040</v>
      </c>
      <c r="E86" s="6">
        <v>96</v>
      </c>
      <c r="F86" s="60">
        <v>140160</v>
      </c>
      <c r="G86" s="10">
        <v>490</v>
      </c>
      <c r="I86" s="71" t="str">
        <f t="shared" si="3"/>
        <v>040</v>
      </c>
      <c r="J86">
        <f t="shared" si="4"/>
        <v>3</v>
      </c>
      <c r="L86">
        <f t="shared" si="5"/>
        <v>40</v>
      </c>
    </row>
    <row r="87" spans="1:12" ht="15" thickBot="1">
      <c r="A87" s="5" t="s">
        <v>205</v>
      </c>
      <c r="B87" s="70">
        <v>588380</v>
      </c>
      <c r="C87" s="70">
        <v>1362180</v>
      </c>
      <c r="D87" s="70">
        <v>440920</v>
      </c>
      <c r="E87" s="6">
        <v>1235</v>
      </c>
      <c r="F87" s="60">
        <v>1803100</v>
      </c>
      <c r="G87" s="10">
        <v>218</v>
      </c>
      <c r="I87" s="71" t="str">
        <f t="shared" si="3"/>
        <v>0920</v>
      </c>
      <c r="J87">
        <f t="shared" si="4"/>
        <v>4</v>
      </c>
      <c r="L87">
        <f t="shared" si="5"/>
        <v>920</v>
      </c>
    </row>
    <row r="88" spans="1:12" ht="15" thickBot="1">
      <c r="A88" s="5" t="s">
        <v>206</v>
      </c>
      <c r="B88" s="70">
        <v>129940</v>
      </c>
      <c r="C88" s="70">
        <v>302220</v>
      </c>
      <c r="D88" s="70">
        <v>97820</v>
      </c>
      <c r="E88" s="6">
        <v>274</v>
      </c>
      <c r="F88" s="60">
        <v>400040</v>
      </c>
      <c r="G88" s="10">
        <v>447</v>
      </c>
      <c r="I88" s="71" t="str">
        <f t="shared" si="3"/>
        <v>820</v>
      </c>
      <c r="J88">
        <f t="shared" si="4"/>
        <v>3</v>
      </c>
      <c r="L88">
        <f t="shared" si="5"/>
        <v>820</v>
      </c>
    </row>
    <row r="89" spans="1:12" ht="15" thickBot="1">
      <c r="A89" s="5" t="s">
        <v>207</v>
      </c>
      <c r="B89" s="70">
        <v>220460</v>
      </c>
      <c r="C89" s="70">
        <v>511000</v>
      </c>
      <c r="D89" s="70">
        <v>164980</v>
      </c>
      <c r="E89" s="6">
        <v>463</v>
      </c>
      <c r="F89" s="60">
        <v>675980</v>
      </c>
      <c r="G89" s="10">
        <v>346</v>
      </c>
      <c r="I89" s="71" t="str">
        <f t="shared" si="3"/>
        <v>4980</v>
      </c>
      <c r="J89">
        <f t="shared" si="4"/>
        <v>4</v>
      </c>
      <c r="L89">
        <f t="shared" si="5"/>
        <v>4980</v>
      </c>
    </row>
    <row r="90" spans="1:12" ht="15" thickBot="1">
      <c r="A90" s="5" t="s">
        <v>208</v>
      </c>
      <c r="B90" s="70">
        <v>775260</v>
      </c>
      <c r="C90" s="70">
        <v>1795800</v>
      </c>
      <c r="D90" s="70">
        <v>582540</v>
      </c>
      <c r="E90" s="6">
        <v>1629</v>
      </c>
      <c r="F90" s="60">
        <v>2378340</v>
      </c>
      <c r="G90" s="10">
        <v>394</v>
      </c>
      <c r="I90" s="71" t="str">
        <f t="shared" si="3"/>
        <v>2540</v>
      </c>
      <c r="J90">
        <f t="shared" si="4"/>
        <v>4</v>
      </c>
      <c r="L90">
        <f t="shared" si="5"/>
        <v>2540</v>
      </c>
    </row>
    <row r="91" spans="1:12" ht="15" thickBot="1">
      <c r="A91" s="5" t="s">
        <v>209</v>
      </c>
      <c r="B91" s="70">
        <v>164980</v>
      </c>
      <c r="C91" s="70">
        <v>381060</v>
      </c>
      <c r="D91" s="70">
        <v>124100</v>
      </c>
      <c r="E91" s="6">
        <v>346</v>
      </c>
      <c r="F91" s="60">
        <v>505160</v>
      </c>
      <c r="G91" s="10">
        <v>355</v>
      </c>
      <c r="I91" s="71" t="str">
        <f t="shared" si="3"/>
        <v>4100</v>
      </c>
      <c r="J91">
        <f t="shared" si="4"/>
        <v>4</v>
      </c>
      <c r="L91">
        <f t="shared" si="5"/>
        <v>4100</v>
      </c>
    </row>
    <row r="92" spans="1:12" ht="15" thickBot="1">
      <c r="A92" s="5" t="s">
        <v>211</v>
      </c>
      <c r="B92" s="70">
        <v>1273120</v>
      </c>
      <c r="C92" s="70">
        <v>2947740</v>
      </c>
      <c r="D92" s="70">
        <v>954840</v>
      </c>
      <c r="E92" s="6">
        <v>2673</v>
      </c>
      <c r="F92" s="60">
        <v>3902580</v>
      </c>
      <c r="G92" s="10">
        <v>252</v>
      </c>
      <c r="I92" s="71" t="str">
        <f t="shared" si="3"/>
        <v>4840</v>
      </c>
      <c r="J92">
        <f t="shared" si="4"/>
        <v>4</v>
      </c>
      <c r="L92">
        <f t="shared" si="5"/>
        <v>4840</v>
      </c>
    </row>
    <row r="93" spans="1:12" ht="15" thickBot="1">
      <c r="A93" s="5" t="s">
        <v>212</v>
      </c>
      <c r="B93" s="70">
        <v>140160</v>
      </c>
      <c r="C93" s="70">
        <v>324120</v>
      </c>
      <c r="D93" s="70">
        <v>105120</v>
      </c>
      <c r="E93" s="6">
        <v>294</v>
      </c>
      <c r="F93" s="60">
        <v>429240</v>
      </c>
      <c r="G93" s="10">
        <v>317</v>
      </c>
      <c r="I93" s="71" t="str">
        <f t="shared" si="3"/>
        <v>5120</v>
      </c>
      <c r="J93">
        <f t="shared" si="4"/>
        <v>4</v>
      </c>
      <c r="L93">
        <f t="shared" si="5"/>
        <v>5120</v>
      </c>
    </row>
    <row r="94" spans="1:12" ht="15" thickBot="1">
      <c r="A94" s="5" t="s">
        <v>213</v>
      </c>
      <c r="B94" s="70">
        <v>1179680</v>
      </c>
      <c r="C94" s="70">
        <v>2731660</v>
      </c>
      <c r="D94" s="70">
        <v>884760</v>
      </c>
      <c r="E94" s="6">
        <v>2477</v>
      </c>
      <c r="F94" s="60">
        <v>3616420</v>
      </c>
      <c r="G94" s="10">
        <v>303</v>
      </c>
      <c r="I94" s="71" t="str">
        <f t="shared" si="3"/>
        <v>4760</v>
      </c>
      <c r="J94">
        <f t="shared" si="4"/>
        <v>4</v>
      </c>
      <c r="L94">
        <f t="shared" si="5"/>
        <v>4760</v>
      </c>
    </row>
    <row r="95" spans="1:12" ht="15" thickBot="1">
      <c r="A95" s="5" t="s">
        <v>214</v>
      </c>
      <c r="B95" s="70">
        <v>255500</v>
      </c>
      <c r="C95" s="70">
        <v>592760</v>
      </c>
      <c r="D95" s="70">
        <v>191260</v>
      </c>
      <c r="E95" s="6">
        <v>537</v>
      </c>
      <c r="F95" s="60">
        <v>784020</v>
      </c>
      <c r="G95" s="10">
        <v>428</v>
      </c>
      <c r="I95" s="71" t="str">
        <f t="shared" si="3"/>
        <v>1260</v>
      </c>
      <c r="J95">
        <f t="shared" si="4"/>
        <v>4</v>
      </c>
      <c r="L95">
        <f t="shared" si="5"/>
        <v>1260</v>
      </c>
    </row>
    <row r="96" spans="1:12" ht="15" thickBot="1">
      <c r="A96" s="5" t="s">
        <v>215</v>
      </c>
      <c r="B96" s="70">
        <v>167900</v>
      </c>
      <c r="C96" s="70">
        <v>389820</v>
      </c>
      <c r="D96" s="70">
        <v>125560</v>
      </c>
      <c r="E96" s="6">
        <v>353</v>
      </c>
      <c r="F96" s="60">
        <v>515380</v>
      </c>
      <c r="G96" s="10">
        <v>431</v>
      </c>
      <c r="I96" s="71" t="str">
        <f t="shared" si="3"/>
        <v>5560</v>
      </c>
      <c r="J96">
        <f t="shared" si="4"/>
        <v>4</v>
      </c>
      <c r="L96">
        <f t="shared" si="5"/>
        <v>5560</v>
      </c>
    </row>
    <row r="97" spans="1:12" ht="15" thickBot="1">
      <c r="A97" s="5" t="s">
        <v>216</v>
      </c>
      <c r="B97" s="70">
        <v>235060</v>
      </c>
      <c r="C97" s="70">
        <v>544580</v>
      </c>
      <c r="D97" s="70">
        <v>176660</v>
      </c>
      <c r="E97" s="6">
        <v>494</v>
      </c>
      <c r="F97" s="60">
        <v>721240</v>
      </c>
      <c r="G97" s="10">
        <v>357</v>
      </c>
      <c r="I97" s="71" t="str">
        <f t="shared" si="3"/>
        <v>6660</v>
      </c>
      <c r="J97">
        <f t="shared" si="4"/>
        <v>4</v>
      </c>
      <c r="L97">
        <f t="shared" si="5"/>
        <v>6660</v>
      </c>
    </row>
    <row r="98" spans="1:12" ht="15" thickBot="1">
      <c r="A98" s="5" t="s">
        <v>217</v>
      </c>
      <c r="B98" s="70">
        <v>141620</v>
      </c>
      <c r="C98" s="70">
        <v>327040</v>
      </c>
      <c r="D98" s="70">
        <v>106580</v>
      </c>
      <c r="E98" s="6">
        <v>297</v>
      </c>
      <c r="F98" s="60">
        <v>433620</v>
      </c>
      <c r="G98" s="10">
        <v>337</v>
      </c>
      <c r="I98" s="71" t="str">
        <f t="shared" si="3"/>
        <v>6580</v>
      </c>
      <c r="J98">
        <f t="shared" si="4"/>
        <v>4</v>
      </c>
      <c r="L98">
        <f t="shared" si="5"/>
        <v>6580</v>
      </c>
    </row>
    <row r="99" spans="1:12" ht="15" thickBot="1">
      <c r="A99" s="5" t="s">
        <v>218</v>
      </c>
      <c r="B99" s="70">
        <v>251120</v>
      </c>
      <c r="C99" s="70">
        <v>581080</v>
      </c>
      <c r="D99" s="70">
        <v>188340</v>
      </c>
      <c r="E99" s="6">
        <v>527</v>
      </c>
      <c r="F99" s="60">
        <v>769420</v>
      </c>
      <c r="G99" s="10">
        <v>384</v>
      </c>
      <c r="I99" s="71" t="str">
        <f t="shared" si="3"/>
        <v>8340</v>
      </c>
      <c r="J99">
        <f t="shared" si="4"/>
        <v>4</v>
      </c>
      <c r="L99">
        <f t="shared" si="5"/>
        <v>8340</v>
      </c>
    </row>
    <row r="100" spans="1:12" ht="15" thickBot="1">
      <c r="A100" s="5" t="s">
        <v>219</v>
      </c>
      <c r="B100" s="70">
        <v>230680</v>
      </c>
      <c r="C100" s="70">
        <v>534360</v>
      </c>
      <c r="D100" s="70">
        <v>173740</v>
      </c>
      <c r="E100" s="6">
        <v>485</v>
      </c>
      <c r="F100" s="60">
        <v>708100</v>
      </c>
      <c r="G100" s="10">
        <v>391</v>
      </c>
      <c r="I100" s="71" t="str">
        <f t="shared" si="3"/>
        <v>3740</v>
      </c>
      <c r="J100">
        <f t="shared" si="4"/>
        <v>4</v>
      </c>
      <c r="L100">
        <f t="shared" si="5"/>
        <v>3740</v>
      </c>
    </row>
    <row r="101" spans="1:12" ht="15" thickBot="1">
      <c r="A101" s="5" t="s">
        <v>220</v>
      </c>
      <c r="B101" s="70">
        <v>138700</v>
      </c>
      <c r="C101" s="70">
        <v>321200</v>
      </c>
      <c r="D101" s="70">
        <v>103660</v>
      </c>
      <c r="E101" s="6">
        <v>291</v>
      </c>
      <c r="F101" s="60">
        <v>424860</v>
      </c>
      <c r="G101" s="10">
        <v>331</v>
      </c>
      <c r="I101" s="71" t="str">
        <f t="shared" si="3"/>
        <v>3660</v>
      </c>
      <c r="J101">
        <f t="shared" si="4"/>
        <v>4</v>
      </c>
      <c r="L101">
        <f t="shared" si="5"/>
        <v>3660</v>
      </c>
    </row>
    <row r="102" spans="1:12" ht="15" thickBot="1">
      <c r="A102" s="5" t="s">
        <v>221</v>
      </c>
      <c r="B102" s="70">
        <v>167900</v>
      </c>
      <c r="C102" s="70">
        <v>389820</v>
      </c>
      <c r="D102" s="70">
        <v>125560</v>
      </c>
      <c r="E102" s="6">
        <v>353</v>
      </c>
      <c r="F102" s="60">
        <v>515380</v>
      </c>
      <c r="G102" s="10">
        <v>363</v>
      </c>
      <c r="I102" s="71" t="str">
        <f t="shared" si="3"/>
        <v>5560</v>
      </c>
      <c r="J102">
        <f t="shared" si="4"/>
        <v>4</v>
      </c>
      <c r="L102">
        <f t="shared" si="5"/>
        <v>5560</v>
      </c>
    </row>
    <row r="103" spans="1:12" ht="15" thickBot="1">
      <c r="A103" s="5" t="s">
        <v>222</v>
      </c>
      <c r="B103" s="70">
        <v>332880</v>
      </c>
      <c r="C103" s="70">
        <v>770880</v>
      </c>
      <c r="D103" s="70">
        <v>249660</v>
      </c>
      <c r="E103" s="6">
        <v>699</v>
      </c>
      <c r="F103" s="60">
        <v>1020540</v>
      </c>
      <c r="G103" s="10">
        <v>339</v>
      </c>
      <c r="I103" s="71" t="str">
        <f t="shared" si="3"/>
        <v>9660</v>
      </c>
      <c r="J103">
        <f t="shared" si="4"/>
        <v>4</v>
      </c>
      <c r="L103">
        <f t="shared" si="5"/>
        <v>9660</v>
      </c>
    </row>
    <row r="104" spans="1:12" ht="15" thickBot="1">
      <c r="A104" s="5" t="s">
        <v>223</v>
      </c>
      <c r="B104" s="70">
        <v>274480</v>
      </c>
      <c r="C104" s="70">
        <v>635100</v>
      </c>
      <c r="D104" s="70">
        <v>205860</v>
      </c>
      <c r="E104" s="6">
        <v>576</v>
      </c>
      <c r="F104" s="60">
        <v>840960</v>
      </c>
      <c r="G104" s="10">
        <v>321</v>
      </c>
      <c r="I104" s="71" t="str">
        <f t="shared" si="3"/>
        <v>5860</v>
      </c>
      <c r="J104">
        <f t="shared" si="4"/>
        <v>4</v>
      </c>
      <c r="L104">
        <f t="shared" si="5"/>
        <v>5860</v>
      </c>
    </row>
    <row r="105" spans="1:12" ht="15" thickBot="1">
      <c r="A105" s="5" t="s">
        <v>224</v>
      </c>
      <c r="B105" s="70">
        <v>148920</v>
      </c>
      <c r="C105" s="70">
        <v>344560</v>
      </c>
      <c r="D105" s="70">
        <v>112420</v>
      </c>
      <c r="E105" s="6">
        <v>313</v>
      </c>
      <c r="F105" s="60">
        <v>456980</v>
      </c>
      <c r="G105" s="10">
        <v>402</v>
      </c>
      <c r="I105" s="71" t="str">
        <f t="shared" si="3"/>
        <v>2420</v>
      </c>
      <c r="J105">
        <f t="shared" si="4"/>
        <v>4</v>
      </c>
      <c r="L105">
        <f t="shared" si="5"/>
        <v>2420</v>
      </c>
    </row>
    <row r="106" spans="1:12" ht="15" thickBot="1">
      <c r="A106" s="5" t="s">
        <v>225</v>
      </c>
      <c r="B106" s="70">
        <v>292000</v>
      </c>
      <c r="C106" s="70">
        <v>677440</v>
      </c>
      <c r="D106" s="70">
        <v>219000</v>
      </c>
      <c r="E106" s="6">
        <v>614</v>
      </c>
      <c r="F106" s="60">
        <v>896440</v>
      </c>
      <c r="G106" s="10">
        <v>634</v>
      </c>
      <c r="I106" s="71" t="str">
        <f t="shared" si="3"/>
        <v>9000</v>
      </c>
      <c r="J106">
        <f t="shared" si="4"/>
        <v>4</v>
      </c>
      <c r="L106">
        <f t="shared" si="5"/>
        <v>9000</v>
      </c>
    </row>
    <row r="107" spans="1:12" ht="15" thickBot="1">
      <c r="A107" s="5" t="s">
        <v>226</v>
      </c>
      <c r="B107" s="70">
        <v>122640</v>
      </c>
      <c r="C107" s="70">
        <v>284700</v>
      </c>
      <c r="D107" s="70">
        <v>91980</v>
      </c>
      <c r="E107" s="6">
        <v>258</v>
      </c>
      <c r="F107" s="60">
        <v>376680</v>
      </c>
      <c r="G107" s="10">
        <v>342</v>
      </c>
      <c r="I107" s="71" t="str">
        <f t="shared" si="3"/>
        <v>980</v>
      </c>
      <c r="J107">
        <f t="shared" si="4"/>
        <v>3</v>
      </c>
      <c r="L107">
        <f t="shared" si="5"/>
        <v>980</v>
      </c>
    </row>
    <row r="108" spans="1:12" ht="15" thickBot="1">
      <c r="A108" s="5" t="s">
        <v>228</v>
      </c>
      <c r="B108" s="70">
        <v>359160</v>
      </c>
      <c r="C108" s="70">
        <v>832200</v>
      </c>
      <c r="D108" s="70">
        <v>268640</v>
      </c>
      <c r="E108" s="6">
        <v>754</v>
      </c>
      <c r="F108" s="60">
        <v>1100840</v>
      </c>
      <c r="G108" s="10">
        <v>331</v>
      </c>
      <c r="I108" s="71" t="str">
        <f t="shared" si="3"/>
        <v>8640</v>
      </c>
      <c r="J108">
        <f t="shared" si="4"/>
        <v>4</v>
      </c>
      <c r="L108">
        <f t="shared" si="5"/>
        <v>8640</v>
      </c>
    </row>
    <row r="109" spans="1:12" ht="15" thickBot="1">
      <c r="A109" s="5" t="s">
        <v>102</v>
      </c>
      <c r="B109" s="70">
        <v>840960</v>
      </c>
      <c r="C109" s="70">
        <v>1947640</v>
      </c>
      <c r="D109" s="70">
        <v>632180</v>
      </c>
      <c r="E109" s="6">
        <v>1767</v>
      </c>
      <c r="F109" s="60">
        <v>2579820</v>
      </c>
      <c r="G109" s="10">
        <v>338</v>
      </c>
      <c r="I109" s="71" t="str">
        <f t="shared" si="3"/>
        <v>2180</v>
      </c>
      <c r="J109">
        <f t="shared" si="4"/>
        <v>4</v>
      </c>
      <c r="L109">
        <f t="shared" si="5"/>
        <v>2180</v>
      </c>
    </row>
    <row r="110" spans="1:12" ht="15" thickBot="1">
      <c r="A110" s="5" t="s">
        <v>229</v>
      </c>
      <c r="B110" s="70">
        <v>140160</v>
      </c>
      <c r="C110" s="70">
        <v>324120</v>
      </c>
      <c r="D110" s="70">
        <v>105120</v>
      </c>
      <c r="E110" s="6">
        <v>294</v>
      </c>
      <c r="F110" s="60">
        <v>429240</v>
      </c>
      <c r="G110" s="10">
        <v>332</v>
      </c>
      <c r="I110" s="71" t="str">
        <f t="shared" si="3"/>
        <v>5120</v>
      </c>
      <c r="J110">
        <f t="shared" si="4"/>
        <v>4</v>
      </c>
      <c r="L110">
        <f t="shared" si="5"/>
        <v>5120</v>
      </c>
    </row>
    <row r="111" spans="1:12" ht="15" thickBot="1">
      <c r="A111" s="5" t="s">
        <v>230</v>
      </c>
      <c r="B111" s="70">
        <v>213160</v>
      </c>
      <c r="C111" s="70">
        <v>493480</v>
      </c>
      <c r="D111" s="70">
        <v>159140</v>
      </c>
      <c r="E111" s="6">
        <v>447</v>
      </c>
      <c r="F111" s="60">
        <v>652620</v>
      </c>
      <c r="G111" s="10">
        <v>349</v>
      </c>
      <c r="I111" s="71" t="str">
        <f t="shared" si="3"/>
        <v>9140</v>
      </c>
      <c r="J111">
        <f t="shared" si="4"/>
        <v>4</v>
      </c>
      <c r="L111">
        <f t="shared" si="5"/>
        <v>9140</v>
      </c>
    </row>
    <row r="112" spans="1:12" ht="15" thickBot="1">
      <c r="A112" s="5" t="s">
        <v>231</v>
      </c>
      <c r="B112" s="70">
        <v>772340</v>
      </c>
      <c r="C112" s="70">
        <v>1788500</v>
      </c>
      <c r="D112" s="70">
        <v>579620</v>
      </c>
      <c r="E112" s="6">
        <v>1622</v>
      </c>
      <c r="F112" s="60">
        <v>2368120</v>
      </c>
      <c r="G112" s="10">
        <v>514</v>
      </c>
      <c r="I112" s="71" t="str">
        <f t="shared" si="3"/>
        <v>9620</v>
      </c>
      <c r="J112">
        <f t="shared" si="4"/>
        <v>4</v>
      </c>
      <c r="L112">
        <f t="shared" si="5"/>
        <v>9620</v>
      </c>
    </row>
    <row r="113" spans="1:12" ht="15" thickBot="1">
      <c r="A113" s="5" t="s">
        <v>232</v>
      </c>
      <c r="B113" s="70">
        <v>575240</v>
      </c>
      <c r="C113" s="70">
        <v>1331520</v>
      </c>
      <c r="D113" s="70">
        <v>430700</v>
      </c>
      <c r="E113" s="6">
        <v>1207</v>
      </c>
      <c r="F113" s="60">
        <v>1762220</v>
      </c>
      <c r="G113" s="10">
        <v>446</v>
      </c>
      <c r="I113" s="71" t="str">
        <f t="shared" si="3"/>
        <v>0700</v>
      </c>
      <c r="J113">
        <f t="shared" si="4"/>
        <v>4</v>
      </c>
      <c r="L113">
        <f t="shared" si="5"/>
        <v>700</v>
      </c>
    </row>
    <row r="114" spans="1:12" ht="15" thickBot="1">
      <c r="A114" s="5" t="s">
        <v>233</v>
      </c>
      <c r="B114" s="70">
        <v>235060</v>
      </c>
      <c r="C114" s="70">
        <v>544580</v>
      </c>
      <c r="D114" s="70">
        <v>176660</v>
      </c>
      <c r="E114" s="6">
        <v>494</v>
      </c>
      <c r="F114" s="60">
        <v>721240</v>
      </c>
      <c r="G114" s="10">
        <v>355</v>
      </c>
      <c r="I114" s="71" t="str">
        <f t="shared" si="3"/>
        <v>6660</v>
      </c>
      <c r="J114">
        <f t="shared" si="4"/>
        <v>4</v>
      </c>
      <c r="L114">
        <f t="shared" si="5"/>
        <v>6660</v>
      </c>
    </row>
    <row r="115" spans="1:12" ht="15" thickBot="1">
      <c r="A115" s="5" t="s">
        <v>101</v>
      </c>
      <c r="B115" s="70">
        <v>573780</v>
      </c>
      <c r="C115" s="70">
        <v>1328600</v>
      </c>
      <c r="D115" s="70">
        <v>430700</v>
      </c>
      <c r="E115" s="6">
        <v>1205</v>
      </c>
      <c r="F115" s="60">
        <v>1759300</v>
      </c>
      <c r="G115" s="10">
        <v>309</v>
      </c>
      <c r="I115" s="71" t="str">
        <f t="shared" si="3"/>
        <v>0700</v>
      </c>
      <c r="J115">
        <f t="shared" si="4"/>
        <v>4</v>
      </c>
      <c r="L115">
        <f t="shared" si="5"/>
        <v>700</v>
      </c>
    </row>
    <row r="116" spans="1:12" ht="15" thickBot="1">
      <c r="A116" s="5" t="s">
        <v>234</v>
      </c>
      <c r="B116" s="70">
        <v>202940</v>
      </c>
      <c r="C116" s="70">
        <v>468660</v>
      </c>
      <c r="D116" s="70">
        <v>153300</v>
      </c>
      <c r="E116" s="6">
        <v>426</v>
      </c>
      <c r="F116" s="60">
        <v>621960</v>
      </c>
      <c r="G116" s="10">
        <v>380</v>
      </c>
      <c r="I116" s="71" t="str">
        <f t="shared" si="3"/>
        <v>3300</v>
      </c>
      <c r="J116">
        <f t="shared" si="4"/>
        <v>4</v>
      </c>
      <c r="L116">
        <f t="shared" si="5"/>
        <v>3300</v>
      </c>
    </row>
    <row r="117" spans="1:12" ht="15" thickBot="1">
      <c r="A117" s="5" t="s">
        <v>235</v>
      </c>
      <c r="B117" s="70">
        <v>116800</v>
      </c>
      <c r="C117" s="70">
        <v>270100</v>
      </c>
      <c r="D117" s="70">
        <v>87600</v>
      </c>
      <c r="E117" s="6">
        <v>245</v>
      </c>
      <c r="F117" s="60">
        <v>357700</v>
      </c>
      <c r="G117" s="10">
        <v>335</v>
      </c>
      <c r="I117" s="71" t="str">
        <f t="shared" si="3"/>
        <v>600</v>
      </c>
      <c r="J117">
        <f t="shared" si="4"/>
        <v>3</v>
      </c>
      <c r="L117">
        <f t="shared" si="5"/>
        <v>600</v>
      </c>
    </row>
    <row r="118" spans="1:12" ht="15" thickBot="1">
      <c r="A118" s="5" t="s">
        <v>236</v>
      </c>
      <c r="B118" s="70">
        <v>143080</v>
      </c>
      <c r="C118" s="70">
        <v>329960</v>
      </c>
      <c r="D118" s="70">
        <v>108040</v>
      </c>
      <c r="E118" s="6">
        <v>300</v>
      </c>
      <c r="F118" s="60">
        <v>438000</v>
      </c>
      <c r="G118" s="10">
        <v>255</v>
      </c>
      <c r="I118" s="71" t="str">
        <f t="shared" si="3"/>
        <v>8040</v>
      </c>
      <c r="J118">
        <f t="shared" si="4"/>
        <v>4</v>
      </c>
      <c r="L118">
        <f t="shared" si="5"/>
        <v>8040</v>
      </c>
    </row>
    <row r="119" spans="1:12" ht="15" thickBot="1">
      <c r="A119" s="5" t="s">
        <v>237</v>
      </c>
      <c r="B119" s="70">
        <v>99280</v>
      </c>
      <c r="C119" s="70">
        <v>229220</v>
      </c>
      <c r="D119" s="70">
        <v>75920</v>
      </c>
      <c r="E119" s="6">
        <v>209</v>
      </c>
      <c r="F119" s="60">
        <v>305140</v>
      </c>
      <c r="G119" s="10">
        <v>417</v>
      </c>
      <c r="I119" s="71" t="str">
        <f t="shared" si="3"/>
        <v>920</v>
      </c>
      <c r="J119">
        <f t="shared" si="4"/>
        <v>3</v>
      </c>
      <c r="L119">
        <f t="shared" si="5"/>
        <v>920</v>
      </c>
    </row>
    <row r="120" spans="1:12" ht="15" thickBot="1">
      <c r="A120" s="5" t="s">
        <v>238</v>
      </c>
      <c r="B120" s="70">
        <v>192720</v>
      </c>
      <c r="C120" s="70">
        <v>445300</v>
      </c>
      <c r="D120" s="70">
        <v>144540</v>
      </c>
      <c r="E120" s="6">
        <v>404</v>
      </c>
      <c r="F120" s="60">
        <v>589840</v>
      </c>
      <c r="G120" s="10">
        <v>401</v>
      </c>
      <c r="I120" s="71" t="str">
        <f t="shared" si="3"/>
        <v>4540</v>
      </c>
      <c r="J120">
        <f t="shared" si="4"/>
        <v>4</v>
      </c>
      <c r="L120">
        <f t="shared" si="5"/>
        <v>4540</v>
      </c>
    </row>
    <row r="121" spans="1:12" ht="15" thickBot="1">
      <c r="A121" s="5" t="s">
        <v>239</v>
      </c>
      <c r="B121" s="70">
        <v>99280</v>
      </c>
      <c r="C121" s="70">
        <v>229220</v>
      </c>
      <c r="D121" s="70">
        <v>75920</v>
      </c>
      <c r="E121" s="6">
        <v>209</v>
      </c>
      <c r="F121" s="60">
        <v>305140</v>
      </c>
      <c r="G121" s="10">
        <v>734</v>
      </c>
      <c r="I121" s="71" t="str">
        <f t="shared" si="3"/>
        <v>920</v>
      </c>
      <c r="J121">
        <f t="shared" si="4"/>
        <v>3</v>
      </c>
      <c r="L121">
        <f t="shared" si="5"/>
        <v>920</v>
      </c>
    </row>
    <row r="122" spans="1:12" ht="15" thickBot="1">
      <c r="A122" s="5" t="s">
        <v>240</v>
      </c>
      <c r="B122" s="70">
        <v>157680</v>
      </c>
      <c r="C122" s="70">
        <v>365000</v>
      </c>
      <c r="D122" s="70">
        <v>119720</v>
      </c>
      <c r="E122" s="6">
        <v>332</v>
      </c>
      <c r="F122" s="60">
        <v>484720</v>
      </c>
      <c r="G122" s="10">
        <v>389</v>
      </c>
      <c r="I122" s="71" t="str">
        <f t="shared" si="3"/>
        <v>9720</v>
      </c>
      <c r="J122">
        <f t="shared" si="4"/>
        <v>4</v>
      </c>
      <c r="L122">
        <f t="shared" si="5"/>
        <v>9720</v>
      </c>
    </row>
    <row r="123" spans="1:12" ht="15" thickBot="1">
      <c r="A123" s="5" t="s">
        <v>241</v>
      </c>
      <c r="B123" s="70">
        <v>478880</v>
      </c>
      <c r="C123" s="70">
        <v>1109600</v>
      </c>
      <c r="D123" s="70">
        <v>360620</v>
      </c>
      <c r="E123" s="6">
        <v>1007</v>
      </c>
      <c r="F123" s="60">
        <v>1470220</v>
      </c>
      <c r="G123" s="10">
        <v>327</v>
      </c>
      <c r="I123" s="71" t="str">
        <f t="shared" si="3"/>
        <v>0620</v>
      </c>
      <c r="J123">
        <f t="shared" si="4"/>
        <v>4</v>
      </c>
      <c r="L123">
        <f t="shared" si="5"/>
        <v>620</v>
      </c>
    </row>
    <row r="124" spans="1:12" ht="15" thickBot="1">
      <c r="A124" s="5" t="s">
        <v>242</v>
      </c>
      <c r="B124" s="70">
        <v>687660</v>
      </c>
      <c r="C124" s="70">
        <v>1591400</v>
      </c>
      <c r="D124" s="70">
        <v>515380</v>
      </c>
      <c r="E124" s="6">
        <v>1443</v>
      </c>
      <c r="F124" s="60">
        <v>2106780</v>
      </c>
      <c r="G124" s="10">
        <v>219</v>
      </c>
      <c r="I124" s="71" t="str">
        <f t="shared" si="3"/>
        <v>5380</v>
      </c>
      <c r="J124">
        <f t="shared" si="4"/>
        <v>4</v>
      </c>
      <c r="L124">
        <f t="shared" si="5"/>
        <v>5380</v>
      </c>
    </row>
    <row r="125" spans="1:12" ht="15" thickBot="1">
      <c r="A125" s="5" t="s">
        <v>243</v>
      </c>
      <c r="B125" s="70">
        <v>102200</v>
      </c>
      <c r="C125" s="70">
        <v>236520</v>
      </c>
      <c r="D125" s="70">
        <v>75920</v>
      </c>
      <c r="E125" s="6">
        <v>214</v>
      </c>
      <c r="F125" s="60">
        <v>312440</v>
      </c>
      <c r="G125" s="10">
        <v>455</v>
      </c>
      <c r="I125" s="71" t="str">
        <f t="shared" si="3"/>
        <v>920</v>
      </c>
      <c r="J125">
        <f t="shared" si="4"/>
        <v>3</v>
      </c>
      <c r="L125">
        <f t="shared" si="5"/>
        <v>920</v>
      </c>
    </row>
    <row r="126" spans="1:12" ht="15" thickBot="1">
      <c r="A126" s="5" t="s">
        <v>244</v>
      </c>
      <c r="B126" s="70">
        <v>156220</v>
      </c>
      <c r="C126" s="70">
        <v>362080</v>
      </c>
      <c r="D126" s="70">
        <v>118260</v>
      </c>
      <c r="E126" s="6">
        <v>329</v>
      </c>
      <c r="F126" s="60">
        <v>480340</v>
      </c>
      <c r="G126" s="10">
        <v>476</v>
      </c>
      <c r="I126" s="71" t="str">
        <f t="shared" si="3"/>
        <v>8260</v>
      </c>
      <c r="J126">
        <f t="shared" si="4"/>
        <v>4</v>
      </c>
      <c r="L126">
        <f t="shared" si="5"/>
        <v>8260</v>
      </c>
    </row>
    <row r="127" spans="1:12" ht="15" thickBot="1">
      <c r="A127" s="5" t="s">
        <v>245</v>
      </c>
      <c r="B127" s="70">
        <v>354780</v>
      </c>
      <c r="C127" s="70">
        <v>821980</v>
      </c>
      <c r="D127" s="70">
        <v>267180</v>
      </c>
      <c r="E127" s="6">
        <v>746</v>
      </c>
      <c r="F127" s="60">
        <v>1089160</v>
      </c>
      <c r="G127" s="10">
        <v>365</v>
      </c>
      <c r="I127" s="71" t="str">
        <f t="shared" si="3"/>
        <v>7180</v>
      </c>
      <c r="J127">
        <f t="shared" si="4"/>
        <v>4</v>
      </c>
      <c r="L127">
        <f t="shared" si="5"/>
        <v>7180</v>
      </c>
    </row>
    <row r="128" spans="1:12" ht="15" thickBot="1">
      <c r="A128" s="5" t="s">
        <v>246</v>
      </c>
      <c r="B128" s="70">
        <v>436540</v>
      </c>
      <c r="C128" s="70">
        <v>1010320</v>
      </c>
      <c r="D128" s="70">
        <v>328500</v>
      </c>
      <c r="E128" s="6">
        <v>917</v>
      </c>
      <c r="F128" s="60">
        <v>1338820</v>
      </c>
      <c r="G128" s="10">
        <v>349</v>
      </c>
      <c r="I128" s="71" t="str">
        <f t="shared" si="3"/>
        <v>8500</v>
      </c>
      <c r="J128">
        <f t="shared" si="4"/>
        <v>4</v>
      </c>
      <c r="L128">
        <f t="shared" si="5"/>
        <v>8500</v>
      </c>
    </row>
    <row r="129" spans="1:12" ht="15" thickBot="1">
      <c r="A129" s="5" t="s">
        <v>247</v>
      </c>
      <c r="B129" s="70">
        <v>141620</v>
      </c>
      <c r="C129" s="70">
        <v>327040</v>
      </c>
      <c r="D129" s="70">
        <v>106580</v>
      </c>
      <c r="E129" s="6">
        <v>297</v>
      </c>
      <c r="F129" s="60">
        <v>433620</v>
      </c>
      <c r="G129" s="10">
        <v>375</v>
      </c>
      <c r="I129" s="71" t="str">
        <f t="shared" si="3"/>
        <v>6580</v>
      </c>
      <c r="J129">
        <f t="shared" si="4"/>
        <v>4</v>
      </c>
      <c r="L129">
        <f t="shared" si="5"/>
        <v>6580</v>
      </c>
    </row>
    <row r="130" spans="1:12" ht="15" thickBot="1">
      <c r="A130" s="5" t="s">
        <v>248</v>
      </c>
      <c r="B130" s="70">
        <v>605900</v>
      </c>
      <c r="C130" s="70">
        <v>1403060</v>
      </c>
      <c r="D130" s="70">
        <v>455520</v>
      </c>
      <c r="E130" s="6">
        <v>1273</v>
      </c>
      <c r="F130" s="60">
        <v>1858580</v>
      </c>
      <c r="G130" s="10">
        <v>300</v>
      </c>
      <c r="I130" s="71" t="str">
        <f t="shared" si="3"/>
        <v>5520</v>
      </c>
      <c r="J130">
        <f t="shared" si="4"/>
        <v>4</v>
      </c>
      <c r="L130">
        <f t="shared" si="5"/>
        <v>5520</v>
      </c>
    </row>
    <row r="131" spans="1:12" ht="15" thickBot="1">
      <c r="A131" s="5" t="s">
        <v>249</v>
      </c>
      <c r="B131" s="70">
        <v>678900</v>
      </c>
      <c r="C131" s="70">
        <v>1572420</v>
      </c>
      <c r="D131" s="70">
        <v>509540</v>
      </c>
      <c r="E131" s="6">
        <v>1426</v>
      </c>
      <c r="F131" s="60">
        <v>2081960</v>
      </c>
      <c r="G131" s="10">
        <v>247</v>
      </c>
      <c r="I131" s="71" t="str">
        <f t="shared" si="3"/>
        <v>9540</v>
      </c>
      <c r="J131">
        <f t="shared" si="4"/>
        <v>4</v>
      </c>
      <c r="L131">
        <f t="shared" si="5"/>
        <v>9540</v>
      </c>
    </row>
    <row r="132" spans="1:12" ht="15" thickBot="1">
      <c r="A132" s="5" t="s">
        <v>250</v>
      </c>
      <c r="B132" s="70">
        <v>102200</v>
      </c>
      <c r="C132" s="70">
        <v>236520</v>
      </c>
      <c r="D132" s="70">
        <v>75920</v>
      </c>
      <c r="E132" s="6">
        <v>214</v>
      </c>
      <c r="F132" s="60">
        <v>312440</v>
      </c>
      <c r="G132" s="10">
        <v>400</v>
      </c>
      <c r="I132" s="71" t="str">
        <f t="shared" ref="I132:I195" si="6">RIGHT(D132,J132)</f>
        <v>920</v>
      </c>
      <c r="J132">
        <f t="shared" ref="J132:J195" si="7">LEN(D132)-2</f>
        <v>3</v>
      </c>
      <c r="L132">
        <f t="shared" ref="L132:L195" si="8">_xlfn.NUMBERVALUE(I132)</f>
        <v>920</v>
      </c>
    </row>
    <row r="133" spans="1:12" ht="15" thickBot="1">
      <c r="A133" s="5" t="s">
        <v>251</v>
      </c>
      <c r="B133" s="70">
        <v>275940</v>
      </c>
      <c r="C133" s="70">
        <v>638020</v>
      </c>
      <c r="D133" s="70">
        <v>207320</v>
      </c>
      <c r="E133" s="6">
        <v>579</v>
      </c>
      <c r="F133" s="60">
        <v>845340</v>
      </c>
      <c r="G133" s="10">
        <v>395</v>
      </c>
      <c r="I133" s="71" t="str">
        <f t="shared" si="6"/>
        <v>7320</v>
      </c>
      <c r="J133">
        <f t="shared" si="7"/>
        <v>4</v>
      </c>
      <c r="L133">
        <f t="shared" si="8"/>
        <v>7320</v>
      </c>
    </row>
    <row r="134" spans="1:12" ht="15" thickBot="1">
      <c r="A134" s="5" t="s">
        <v>252</v>
      </c>
      <c r="B134" s="70">
        <v>137240</v>
      </c>
      <c r="C134" s="70">
        <v>318280</v>
      </c>
      <c r="D134" s="70">
        <v>102200</v>
      </c>
      <c r="E134" s="6">
        <v>288</v>
      </c>
      <c r="F134" s="60">
        <v>420480</v>
      </c>
      <c r="G134" s="10">
        <v>395</v>
      </c>
      <c r="I134" s="71" t="str">
        <f t="shared" si="6"/>
        <v>2200</v>
      </c>
      <c r="J134">
        <f t="shared" si="7"/>
        <v>4</v>
      </c>
      <c r="L134">
        <f t="shared" si="8"/>
        <v>2200</v>
      </c>
    </row>
    <row r="135" spans="1:12" ht="15" thickBot="1">
      <c r="A135" s="5" t="s">
        <v>253</v>
      </c>
      <c r="B135" s="70">
        <v>105120</v>
      </c>
      <c r="C135" s="70">
        <v>243820</v>
      </c>
      <c r="D135" s="70">
        <v>80300</v>
      </c>
      <c r="E135" s="6">
        <v>222</v>
      </c>
      <c r="F135" s="60">
        <v>324120</v>
      </c>
      <c r="G135" s="10">
        <v>432</v>
      </c>
      <c r="I135" s="71" t="str">
        <f t="shared" si="6"/>
        <v>300</v>
      </c>
      <c r="J135">
        <f t="shared" si="7"/>
        <v>3</v>
      </c>
      <c r="L135">
        <f t="shared" si="8"/>
        <v>300</v>
      </c>
    </row>
    <row r="136" spans="1:12" ht="15" thickBot="1">
      <c r="A136" s="5" t="s">
        <v>254</v>
      </c>
      <c r="B136" s="70">
        <v>473040</v>
      </c>
      <c r="C136" s="70">
        <v>1095000</v>
      </c>
      <c r="D136" s="70">
        <v>354780</v>
      </c>
      <c r="E136" s="6">
        <v>993</v>
      </c>
      <c r="F136" s="60">
        <v>1449780</v>
      </c>
      <c r="G136" s="10">
        <v>510</v>
      </c>
      <c r="I136" s="71" t="str">
        <f t="shared" si="6"/>
        <v>4780</v>
      </c>
      <c r="J136">
        <f t="shared" si="7"/>
        <v>4</v>
      </c>
      <c r="L136">
        <f t="shared" si="8"/>
        <v>4780</v>
      </c>
    </row>
    <row r="137" spans="1:12" ht="15" thickBot="1">
      <c r="A137" s="5" t="s">
        <v>255</v>
      </c>
      <c r="B137" s="70">
        <v>592760</v>
      </c>
      <c r="C137" s="70">
        <v>1372400</v>
      </c>
      <c r="D137" s="70">
        <v>445300</v>
      </c>
      <c r="E137" s="6">
        <v>1245</v>
      </c>
      <c r="F137" s="60">
        <v>1817700</v>
      </c>
      <c r="G137" s="10">
        <v>347</v>
      </c>
      <c r="I137" s="71" t="str">
        <f t="shared" si="6"/>
        <v>5300</v>
      </c>
      <c r="J137">
        <f t="shared" si="7"/>
        <v>4</v>
      </c>
      <c r="L137">
        <f t="shared" si="8"/>
        <v>5300</v>
      </c>
    </row>
    <row r="138" spans="1:12" ht="15" thickBot="1">
      <c r="A138" s="5" t="s">
        <v>256</v>
      </c>
      <c r="B138" s="70">
        <v>299300</v>
      </c>
      <c r="C138" s="70">
        <v>693500</v>
      </c>
      <c r="D138" s="70">
        <v>223380</v>
      </c>
      <c r="E138" s="6">
        <v>628</v>
      </c>
      <c r="F138" s="60">
        <v>916880</v>
      </c>
      <c r="G138" s="10">
        <v>352</v>
      </c>
      <c r="I138" s="71" t="str">
        <f t="shared" si="6"/>
        <v>3380</v>
      </c>
      <c r="J138">
        <f t="shared" si="7"/>
        <v>4</v>
      </c>
      <c r="L138">
        <f t="shared" si="8"/>
        <v>3380</v>
      </c>
    </row>
    <row r="139" spans="1:12" ht="15" thickBot="1">
      <c r="A139" s="5" t="s">
        <v>257</v>
      </c>
      <c r="B139" s="70">
        <v>443840</v>
      </c>
      <c r="C139" s="70">
        <v>1027840</v>
      </c>
      <c r="D139" s="70">
        <v>334340</v>
      </c>
      <c r="E139" s="6">
        <v>933</v>
      </c>
      <c r="F139" s="60">
        <v>1362180</v>
      </c>
      <c r="G139" s="10">
        <v>327</v>
      </c>
      <c r="I139" s="71" t="str">
        <f t="shared" si="6"/>
        <v>4340</v>
      </c>
      <c r="J139">
        <f t="shared" si="7"/>
        <v>4</v>
      </c>
      <c r="L139">
        <f t="shared" si="8"/>
        <v>4340</v>
      </c>
    </row>
    <row r="140" spans="1:12" ht="15" thickBot="1">
      <c r="A140" s="5" t="s">
        <v>258</v>
      </c>
      <c r="B140" s="70">
        <v>480340</v>
      </c>
      <c r="C140" s="70">
        <v>1112520</v>
      </c>
      <c r="D140" s="70">
        <v>360620</v>
      </c>
      <c r="E140" s="6">
        <v>1009</v>
      </c>
      <c r="F140" s="60">
        <v>1473140</v>
      </c>
      <c r="G140" s="10">
        <v>266</v>
      </c>
      <c r="I140" s="71" t="str">
        <f t="shared" si="6"/>
        <v>0620</v>
      </c>
      <c r="J140">
        <f t="shared" si="7"/>
        <v>4</v>
      </c>
      <c r="L140">
        <f t="shared" si="8"/>
        <v>620</v>
      </c>
    </row>
    <row r="141" spans="1:12" ht="15" thickBot="1">
      <c r="A141" s="5" t="s">
        <v>259</v>
      </c>
      <c r="B141" s="70">
        <v>309520</v>
      </c>
      <c r="C141" s="70">
        <v>716860</v>
      </c>
      <c r="D141" s="70">
        <v>232140</v>
      </c>
      <c r="E141" s="6">
        <v>650</v>
      </c>
      <c r="F141" s="60">
        <v>949000</v>
      </c>
      <c r="G141" s="10">
        <v>338</v>
      </c>
      <c r="I141" s="71" t="str">
        <f t="shared" si="6"/>
        <v>2140</v>
      </c>
      <c r="J141">
        <f t="shared" si="7"/>
        <v>4</v>
      </c>
      <c r="L141">
        <f t="shared" si="8"/>
        <v>2140</v>
      </c>
    </row>
    <row r="142" spans="1:12" ht="15" thickBot="1">
      <c r="A142" s="5" t="s">
        <v>260</v>
      </c>
      <c r="B142" s="70">
        <v>381060</v>
      </c>
      <c r="C142" s="70">
        <v>883300</v>
      </c>
      <c r="D142" s="70">
        <v>286160</v>
      </c>
      <c r="E142" s="6">
        <v>801</v>
      </c>
      <c r="F142" s="60">
        <v>1169460</v>
      </c>
      <c r="G142" s="10">
        <v>326</v>
      </c>
      <c r="I142" s="71" t="str">
        <f t="shared" si="6"/>
        <v>6160</v>
      </c>
      <c r="J142">
        <f t="shared" si="7"/>
        <v>4</v>
      </c>
      <c r="L142">
        <f t="shared" si="8"/>
        <v>6160</v>
      </c>
    </row>
    <row r="143" spans="1:12" ht="15" thickBot="1">
      <c r="A143" s="5" t="s">
        <v>261</v>
      </c>
      <c r="B143" s="70">
        <v>77380</v>
      </c>
      <c r="C143" s="70">
        <v>178120</v>
      </c>
      <c r="D143" s="70">
        <v>58400</v>
      </c>
      <c r="E143" s="6">
        <v>162</v>
      </c>
      <c r="F143" s="60">
        <v>236520</v>
      </c>
      <c r="G143" s="10">
        <v>475</v>
      </c>
      <c r="I143" s="71" t="str">
        <f t="shared" si="6"/>
        <v>400</v>
      </c>
      <c r="J143">
        <f t="shared" si="7"/>
        <v>3</v>
      </c>
      <c r="L143">
        <f t="shared" si="8"/>
        <v>400</v>
      </c>
    </row>
    <row r="144" spans="1:12" ht="15" thickBot="1">
      <c r="A144" s="5" t="s">
        <v>262</v>
      </c>
      <c r="B144" s="70">
        <v>160600</v>
      </c>
      <c r="C144" s="70">
        <v>372300</v>
      </c>
      <c r="D144" s="70">
        <v>119720</v>
      </c>
      <c r="E144" s="6">
        <v>337</v>
      </c>
      <c r="F144" s="60">
        <v>492020</v>
      </c>
      <c r="G144" s="10">
        <v>487</v>
      </c>
      <c r="I144" s="71" t="str">
        <f t="shared" si="6"/>
        <v>9720</v>
      </c>
      <c r="J144">
        <f t="shared" si="7"/>
        <v>4</v>
      </c>
      <c r="L144">
        <f t="shared" si="8"/>
        <v>9720</v>
      </c>
    </row>
    <row r="145" spans="1:12" ht="15" thickBot="1">
      <c r="A145" s="5" t="s">
        <v>263</v>
      </c>
      <c r="B145" s="70">
        <v>318280</v>
      </c>
      <c r="C145" s="70">
        <v>737300</v>
      </c>
      <c r="D145" s="70">
        <v>239440</v>
      </c>
      <c r="E145" s="6">
        <v>669</v>
      </c>
      <c r="F145" s="60">
        <v>976740</v>
      </c>
      <c r="G145" s="10">
        <v>276</v>
      </c>
      <c r="I145" s="71" t="str">
        <f t="shared" si="6"/>
        <v>9440</v>
      </c>
      <c r="J145">
        <f t="shared" si="7"/>
        <v>4</v>
      </c>
      <c r="L145">
        <f t="shared" si="8"/>
        <v>9440</v>
      </c>
    </row>
    <row r="146" spans="1:12" ht="15" thickBot="1">
      <c r="A146" s="5" t="s">
        <v>264</v>
      </c>
      <c r="B146" s="70">
        <v>109500</v>
      </c>
      <c r="C146" s="70">
        <v>254040</v>
      </c>
      <c r="D146" s="70">
        <v>81760</v>
      </c>
      <c r="E146" s="6">
        <v>230</v>
      </c>
      <c r="F146" s="60">
        <v>335800</v>
      </c>
      <c r="G146" s="10">
        <v>404</v>
      </c>
      <c r="I146" s="71" t="str">
        <f t="shared" si="6"/>
        <v>760</v>
      </c>
      <c r="J146">
        <f t="shared" si="7"/>
        <v>3</v>
      </c>
      <c r="L146">
        <f t="shared" si="8"/>
        <v>760</v>
      </c>
    </row>
    <row r="147" spans="1:12" ht="15" thickBot="1">
      <c r="A147" s="5" t="s">
        <v>265</v>
      </c>
      <c r="B147" s="70">
        <v>125560</v>
      </c>
      <c r="C147" s="70">
        <v>290540</v>
      </c>
      <c r="D147" s="70">
        <v>93440</v>
      </c>
      <c r="E147" s="6">
        <v>263</v>
      </c>
      <c r="F147" s="60">
        <v>383980</v>
      </c>
      <c r="G147" s="10">
        <v>439</v>
      </c>
      <c r="I147" s="71" t="str">
        <f t="shared" si="6"/>
        <v>440</v>
      </c>
      <c r="J147">
        <f t="shared" si="7"/>
        <v>3</v>
      </c>
      <c r="L147">
        <f t="shared" si="8"/>
        <v>440</v>
      </c>
    </row>
    <row r="148" spans="1:12" ht="15" thickBot="1">
      <c r="A148" s="5" t="s">
        <v>105</v>
      </c>
      <c r="B148" s="70">
        <v>378140</v>
      </c>
      <c r="C148" s="70">
        <v>874540</v>
      </c>
      <c r="D148" s="70">
        <v>283240</v>
      </c>
      <c r="E148" s="6">
        <v>793</v>
      </c>
      <c r="F148" s="60">
        <v>1157780</v>
      </c>
      <c r="G148" s="10">
        <v>322</v>
      </c>
      <c r="I148" s="71" t="str">
        <f t="shared" si="6"/>
        <v>3240</v>
      </c>
      <c r="J148">
        <f t="shared" si="7"/>
        <v>4</v>
      </c>
      <c r="L148">
        <f t="shared" si="8"/>
        <v>3240</v>
      </c>
    </row>
    <row r="149" spans="1:12" ht="15" thickBot="1">
      <c r="A149" s="5" t="s">
        <v>266</v>
      </c>
      <c r="B149" s="70">
        <v>110960</v>
      </c>
      <c r="C149" s="70">
        <v>256960</v>
      </c>
      <c r="D149" s="70">
        <v>83220</v>
      </c>
      <c r="E149" s="6">
        <v>233</v>
      </c>
      <c r="F149" s="60">
        <v>340180</v>
      </c>
      <c r="G149" s="10">
        <v>320</v>
      </c>
      <c r="I149" s="71" t="str">
        <f t="shared" si="6"/>
        <v>220</v>
      </c>
      <c r="J149">
        <f t="shared" si="7"/>
        <v>3</v>
      </c>
      <c r="L149">
        <f t="shared" si="8"/>
        <v>220</v>
      </c>
    </row>
    <row r="150" spans="1:12" ht="15" thickBot="1">
      <c r="A150" s="5" t="s">
        <v>267</v>
      </c>
      <c r="B150" s="70">
        <v>249660</v>
      </c>
      <c r="C150" s="70">
        <v>578160</v>
      </c>
      <c r="D150" s="70">
        <v>186880</v>
      </c>
      <c r="E150" s="6">
        <v>524</v>
      </c>
      <c r="F150" s="60">
        <v>765040</v>
      </c>
      <c r="G150" s="10">
        <v>414</v>
      </c>
      <c r="I150" s="71" t="str">
        <f t="shared" si="6"/>
        <v>6880</v>
      </c>
      <c r="J150">
        <f t="shared" si="7"/>
        <v>4</v>
      </c>
      <c r="L150">
        <f t="shared" si="8"/>
        <v>6880</v>
      </c>
    </row>
    <row r="151" spans="1:12" ht="15" thickBot="1">
      <c r="A151" s="5" t="s">
        <v>268</v>
      </c>
      <c r="B151" s="70">
        <v>383980</v>
      </c>
      <c r="C151" s="70">
        <v>889140</v>
      </c>
      <c r="D151" s="70">
        <v>289080</v>
      </c>
      <c r="E151" s="6">
        <v>807</v>
      </c>
      <c r="F151" s="60">
        <v>1178220</v>
      </c>
      <c r="G151" s="10">
        <v>211</v>
      </c>
      <c r="I151" s="71" t="str">
        <f t="shared" si="6"/>
        <v>9080</v>
      </c>
      <c r="J151">
        <f t="shared" si="7"/>
        <v>4</v>
      </c>
      <c r="L151">
        <f t="shared" si="8"/>
        <v>9080</v>
      </c>
    </row>
    <row r="152" spans="1:12" ht="15" thickBot="1">
      <c r="A152" s="5" t="s">
        <v>269</v>
      </c>
      <c r="B152" s="70">
        <v>185420</v>
      </c>
      <c r="C152" s="70">
        <v>429240</v>
      </c>
      <c r="D152" s="70">
        <v>140160</v>
      </c>
      <c r="E152" s="6">
        <v>390</v>
      </c>
      <c r="F152" s="60">
        <v>569400</v>
      </c>
      <c r="G152" s="10">
        <v>366</v>
      </c>
      <c r="I152" s="71" t="str">
        <f t="shared" si="6"/>
        <v>0160</v>
      </c>
      <c r="J152">
        <f t="shared" si="7"/>
        <v>4</v>
      </c>
      <c r="L152">
        <f t="shared" si="8"/>
        <v>160</v>
      </c>
    </row>
    <row r="153" spans="1:12" ht="15" thickBot="1">
      <c r="A153" s="5" t="s">
        <v>270</v>
      </c>
      <c r="B153" s="70">
        <v>137240</v>
      </c>
      <c r="C153" s="70">
        <v>318280</v>
      </c>
      <c r="D153" s="70">
        <v>102200</v>
      </c>
      <c r="E153" s="6">
        <v>288</v>
      </c>
      <c r="F153" s="60">
        <v>420480</v>
      </c>
      <c r="G153" s="10">
        <v>365</v>
      </c>
      <c r="I153" s="71" t="str">
        <f t="shared" si="6"/>
        <v>2200</v>
      </c>
      <c r="J153">
        <f t="shared" si="7"/>
        <v>4</v>
      </c>
      <c r="L153">
        <f t="shared" si="8"/>
        <v>2200</v>
      </c>
    </row>
    <row r="154" spans="1:12" ht="15" thickBot="1">
      <c r="A154" s="5" t="s">
        <v>271</v>
      </c>
      <c r="B154" s="70">
        <v>344560</v>
      </c>
      <c r="C154" s="70">
        <v>798620</v>
      </c>
      <c r="D154" s="70">
        <v>258420</v>
      </c>
      <c r="E154" s="6">
        <v>724</v>
      </c>
      <c r="F154" s="60">
        <v>1057040</v>
      </c>
      <c r="G154" s="10">
        <v>382</v>
      </c>
      <c r="I154" s="71" t="str">
        <f t="shared" si="6"/>
        <v>8420</v>
      </c>
      <c r="J154">
        <f t="shared" si="7"/>
        <v>4</v>
      </c>
      <c r="L154">
        <f t="shared" si="8"/>
        <v>8420</v>
      </c>
    </row>
    <row r="155" spans="1:12" ht="15" thickBot="1">
      <c r="A155" s="5" t="s">
        <v>272</v>
      </c>
      <c r="B155" s="70">
        <v>194180</v>
      </c>
      <c r="C155" s="70">
        <v>449680</v>
      </c>
      <c r="D155" s="70">
        <v>146000</v>
      </c>
      <c r="E155" s="6">
        <v>408</v>
      </c>
      <c r="F155" s="60">
        <v>595680</v>
      </c>
      <c r="G155" s="10">
        <v>389</v>
      </c>
      <c r="I155" s="71" t="str">
        <f t="shared" si="6"/>
        <v>6000</v>
      </c>
      <c r="J155">
        <f t="shared" si="7"/>
        <v>4</v>
      </c>
      <c r="L155">
        <f t="shared" si="8"/>
        <v>6000</v>
      </c>
    </row>
    <row r="156" spans="1:12" ht="15" thickBot="1">
      <c r="A156" s="5" t="s">
        <v>273</v>
      </c>
      <c r="B156" s="70">
        <v>712480</v>
      </c>
      <c r="C156" s="70">
        <v>1649800</v>
      </c>
      <c r="D156" s="70">
        <v>534360</v>
      </c>
      <c r="E156" s="6">
        <v>1496</v>
      </c>
      <c r="F156" s="60">
        <v>2184160</v>
      </c>
      <c r="G156" s="10">
        <v>346</v>
      </c>
      <c r="I156" s="71" t="str">
        <f t="shared" si="6"/>
        <v>4360</v>
      </c>
      <c r="J156">
        <f t="shared" si="7"/>
        <v>4</v>
      </c>
      <c r="L156">
        <f t="shared" si="8"/>
        <v>4360</v>
      </c>
    </row>
    <row r="157" spans="1:12" ht="15" thickBot="1">
      <c r="A157" s="5" t="s">
        <v>274</v>
      </c>
      <c r="B157" s="70">
        <v>395660</v>
      </c>
      <c r="C157" s="70">
        <v>916880</v>
      </c>
      <c r="D157" s="70">
        <v>296380</v>
      </c>
      <c r="E157" s="6">
        <v>831</v>
      </c>
      <c r="F157" s="60">
        <v>1213260</v>
      </c>
      <c r="G157" s="10">
        <v>247</v>
      </c>
      <c r="I157" s="71" t="str">
        <f t="shared" si="6"/>
        <v>6380</v>
      </c>
      <c r="J157">
        <f t="shared" si="7"/>
        <v>4</v>
      </c>
      <c r="L157">
        <f t="shared" si="8"/>
        <v>6380</v>
      </c>
    </row>
    <row r="158" spans="1:12" ht="15" thickBot="1">
      <c r="A158" s="5" t="s">
        <v>275</v>
      </c>
      <c r="B158" s="70">
        <v>56940</v>
      </c>
      <c r="C158" s="70">
        <v>132860</v>
      </c>
      <c r="D158" s="70">
        <v>42340</v>
      </c>
      <c r="E158" s="6">
        <v>120</v>
      </c>
      <c r="F158" s="60">
        <v>175200</v>
      </c>
      <c r="G158" s="10">
        <v>562</v>
      </c>
      <c r="I158" s="71" t="str">
        <f t="shared" si="6"/>
        <v>340</v>
      </c>
      <c r="J158">
        <f t="shared" si="7"/>
        <v>3</v>
      </c>
      <c r="L158">
        <f t="shared" si="8"/>
        <v>340</v>
      </c>
    </row>
    <row r="159" spans="1:12" ht="15" thickBot="1">
      <c r="A159" s="5" t="s">
        <v>276</v>
      </c>
      <c r="B159" s="70">
        <v>192720</v>
      </c>
      <c r="C159" s="70">
        <v>446760</v>
      </c>
      <c r="D159" s="70">
        <v>146000</v>
      </c>
      <c r="E159" s="6">
        <v>406</v>
      </c>
      <c r="F159" s="60">
        <v>592760</v>
      </c>
      <c r="G159" s="10">
        <v>453</v>
      </c>
      <c r="I159" s="71" t="str">
        <f t="shared" si="6"/>
        <v>6000</v>
      </c>
      <c r="J159">
        <f t="shared" si="7"/>
        <v>4</v>
      </c>
      <c r="L159">
        <f t="shared" si="8"/>
        <v>6000</v>
      </c>
    </row>
    <row r="160" spans="1:12" ht="15" thickBot="1">
      <c r="A160" s="5" t="s">
        <v>277</v>
      </c>
      <c r="B160" s="70">
        <v>65700</v>
      </c>
      <c r="C160" s="70">
        <v>151840</v>
      </c>
      <c r="D160" s="70">
        <v>48180</v>
      </c>
      <c r="E160" s="6">
        <v>137</v>
      </c>
      <c r="F160" s="60">
        <v>200020</v>
      </c>
      <c r="G160" s="10">
        <v>929</v>
      </c>
      <c r="I160" s="71" t="str">
        <f t="shared" si="6"/>
        <v>180</v>
      </c>
      <c r="J160">
        <f t="shared" si="7"/>
        <v>3</v>
      </c>
      <c r="L160">
        <f t="shared" si="8"/>
        <v>180</v>
      </c>
    </row>
    <row r="161" spans="1:12" ht="15" thickBot="1">
      <c r="A161" s="5" t="s">
        <v>278</v>
      </c>
      <c r="B161" s="70">
        <v>1087700</v>
      </c>
      <c r="C161" s="70">
        <v>2519960</v>
      </c>
      <c r="D161" s="70">
        <v>816140</v>
      </c>
      <c r="E161" s="6">
        <v>2285</v>
      </c>
      <c r="F161" s="60">
        <v>3336100</v>
      </c>
      <c r="G161" s="10">
        <v>268</v>
      </c>
      <c r="I161" s="71" t="str">
        <f t="shared" si="6"/>
        <v>6140</v>
      </c>
      <c r="J161">
        <f t="shared" si="7"/>
        <v>4</v>
      </c>
      <c r="L161">
        <f t="shared" si="8"/>
        <v>6140</v>
      </c>
    </row>
    <row r="162" spans="1:12" ht="15" thickBot="1">
      <c r="A162" s="5" t="s">
        <v>279</v>
      </c>
      <c r="B162" s="70">
        <v>376680</v>
      </c>
      <c r="C162" s="70">
        <v>871620</v>
      </c>
      <c r="D162" s="70">
        <v>281780</v>
      </c>
      <c r="E162" s="6">
        <v>790</v>
      </c>
      <c r="F162" s="60">
        <v>1153400</v>
      </c>
      <c r="G162" s="10">
        <v>454</v>
      </c>
      <c r="I162" s="71" t="str">
        <f t="shared" si="6"/>
        <v>1780</v>
      </c>
      <c r="J162">
        <f t="shared" si="7"/>
        <v>4</v>
      </c>
      <c r="L162">
        <f t="shared" si="8"/>
        <v>1780</v>
      </c>
    </row>
    <row r="163" spans="1:12" ht="15" thickBot="1">
      <c r="A163" s="5" t="s">
        <v>280</v>
      </c>
      <c r="B163" s="70">
        <v>97820</v>
      </c>
      <c r="C163" s="70">
        <v>226300</v>
      </c>
      <c r="D163" s="70">
        <v>74460</v>
      </c>
      <c r="E163" s="6">
        <v>206</v>
      </c>
      <c r="F163" s="60">
        <v>300760</v>
      </c>
      <c r="G163" s="10">
        <v>414</v>
      </c>
      <c r="I163" s="71" t="str">
        <f t="shared" si="6"/>
        <v>460</v>
      </c>
      <c r="J163">
        <f t="shared" si="7"/>
        <v>3</v>
      </c>
      <c r="L163">
        <f t="shared" si="8"/>
        <v>460</v>
      </c>
    </row>
    <row r="164" spans="1:12" ht="15" thickBot="1">
      <c r="A164" s="5" t="s">
        <v>281</v>
      </c>
      <c r="B164" s="70">
        <v>303680</v>
      </c>
      <c r="C164" s="70">
        <v>703720</v>
      </c>
      <c r="D164" s="70">
        <v>229220</v>
      </c>
      <c r="E164" s="6">
        <v>639</v>
      </c>
      <c r="F164" s="60">
        <v>932940</v>
      </c>
      <c r="G164" s="10">
        <v>422</v>
      </c>
      <c r="I164" s="71" t="str">
        <f t="shared" si="6"/>
        <v>9220</v>
      </c>
      <c r="J164">
        <f t="shared" si="7"/>
        <v>4</v>
      </c>
      <c r="L164">
        <f t="shared" si="8"/>
        <v>9220</v>
      </c>
    </row>
    <row r="165" spans="1:12" ht="15" thickBot="1">
      <c r="A165" s="5" t="s">
        <v>282</v>
      </c>
      <c r="B165" s="70">
        <v>340180</v>
      </c>
      <c r="C165" s="70">
        <v>786940</v>
      </c>
      <c r="D165" s="70">
        <v>255500</v>
      </c>
      <c r="E165" s="6">
        <v>714</v>
      </c>
      <c r="F165" s="60">
        <v>1042440</v>
      </c>
      <c r="G165" s="10">
        <v>307</v>
      </c>
      <c r="I165" s="71" t="str">
        <f t="shared" si="6"/>
        <v>5500</v>
      </c>
      <c r="J165">
        <f t="shared" si="7"/>
        <v>4</v>
      </c>
      <c r="L165">
        <f t="shared" si="8"/>
        <v>5500</v>
      </c>
    </row>
    <row r="166" spans="1:12" ht="15" thickBot="1">
      <c r="A166" s="5" t="s">
        <v>283</v>
      </c>
      <c r="B166" s="70">
        <v>424860</v>
      </c>
      <c r="C166" s="70">
        <v>984040</v>
      </c>
      <c r="D166" s="70">
        <v>318280</v>
      </c>
      <c r="E166" s="6">
        <v>892</v>
      </c>
      <c r="F166" s="60">
        <v>1302320</v>
      </c>
      <c r="G166" s="10">
        <v>307</v>
      </c>
      <c r="I166" s="71" t="str">
        <f t="shared" si="6"/>
        <v>8280</v>
      </c>
      <c r="J166">
        <f t="shared" si="7"/>
        <v>4</v>
      </c>
      <c r="L166">
        <f t="shared" si="8"/>
        <v>8280</v>
      </c>
    </row>
    <row r="167" spans="1:12" ht="15" thickBot="1">
      <c r="A167" s="5" t="s">
        <v>284</v>
      </c>
      <c r="B167" s="70">
        <v>121180</v>
      </c>
      <c r="C167" s="70">
        <v>280320</v>
      </c>
      <c r="D167" s="70">
        <v>91980</v>
      </c>
      <c r="E167" s="6">
        <v>255</v>
      </c>
      <c r="F167" s="60">
        <v>372300</v>
      </c>
      <c r="G167" s="10">
        <v>437</v>
      </c>
      <c r="I167" s="71" t="str">
        <f t="shared" si="6"/>
        <v>980</v>
      </c>
      <c r="J167">
        <f t="shared" si="7"/>
        <v>3</v>
      </c>
      <c r="L167">
        <f t="shared" si="8"/>
        <v>980</v>
      </c>
    </row>
    <row r="168" spans="1:12" ht="15" thickBot="1">
      <c r="A168" s="5" t="s">
        <v>285</v>
      </c>
      <c r="B168" s="70">
        <v>328500</v>
      </c>
      <c r="C168" s="70">
        <v>760660</v>
      </c>
      <c r="D168" s="70">
        <v>245280</v>
      </c>
      <c r="E168" s="6">
        <v>689</v>
      </c>
      <c r="F168" s="60">
        <v>1005940</v>
      </c>
      <c r="G168" s="10">
        <v>366</v>
      </c>
      <c r="I168" s="71" t="str">
        <f t="shared" si="6"/>
        <v>5280</v>
      </c>
      <c r="J168">
        <f t="shared" si="7"/>
        <v>4</v>
      </c>
      <c r="L168">
        <f t="shared" si="8"/>
        <v>5280</v>
      </c>
    </row>
    <row r="169" spans="1:12" ht="15" thickBot="1">
      <c r="A169" s="5" t="s">
        <v>286</v>
      </c>
      <c r="B169" s="70">
        <v>115340</v>
      </c>
      <c r="C169" s="70">
        <v>267180</v>
      </c>
      <c r="D169" s="70">
        <v>86140</v>
      </c>
      <c r="E169" s="6">
        <v>242</v>
      </c>
      <c r="F169" s="60">
        <v>353320</v>
      </c>
      <c r="G169" s="10">
        <v>416</v>
      </c>
      <c r="I169" s="71" t="str">
        <f t="shared" si="6"/>
        <v>140</v>
      </c>
      <c r="J169">
        <f t="shared" si="7"/>
        <v>3</v>
      </c>
      <c r="L169">
        <f t="shared" si="8"/>
        <v>140</v>
      </c>
    </row>
    <row r="170" spans="1:12" ht="15" thickBot="1">
      <c r="A170" s="5" t="s">
        <v>287</v>
      </c>
      <c r="B170" s="70">
        <v>278860</v>
      </c>
      <c r="C170" s="70">
        <v>645320</v>
      </c>
      <c r="D170" s="70">
        <v>208780</v>
      </c>
      <c r="E170" s="6">
        <v>585</v>
      </c>
      <c r="F170" s="60">
        <v>854100</v>
      </c>
      <c r="G170" s="10">
        <v>432</v>
      </c>
      <c r="I170" s="71" t="str">
        <f t="shared" si="6"/>
        <v>8780</v>
      </c>
      <c r="J170">
        <f t="shared" si="7"/>
        <v>4</v>
      </c>
      <c r="L170">
        <f t="shared" si="8"/>
        <v>8780</v>
      </c>
    </row>
    <row r="171" spans="1:12" ht="15" thickBot="1">
      <c r="A171" s="5" t="s">
        <v>288</v>
      </c>
      <c r="B171" s="70">
        <v>138700</v>
      </c>
      <c r="C171" s="70">
        <v>321200</v>
      </c>
      <c r="D171" s="70">
        <v>103660</v>
      </c>
      <c r="E171" s="6">
        <v>291</v>
      </c>
      <c r="F171" s="60">
        <v>424860</v>
      </c>
      <c r="G171" s="10">
        <v>360</v>
      </c>
      <c r="I171" s="71" t="str">
        <f t="shared" si="6"/>
        <v>3660</v>
      </c>
      <c r="J171">
        <f t="shared" si="7"/>
        <v>4</v>
      </c>
      <c r="L171">
        <f t="shared" si="8"/>
        <v>3660</v>
      </c>
    </row>
    <row r="172" spans="1:12" ht="15" thickBot="1">
      <c r="A172" s="5" t="s">
        <v>289</v>
      </c>
      <c r="B172" s="70">
        <v>93440</v>
      </c>
      <c r="C172" s="70">
        <v>217540</v>
      </c>
      <c r="D172" s="70">
        <v>70080</v>
      </c>
      <c r="E172" s="6">
        <v>197</v>
      </c>
      <c r="F172" s="60">
        <v>287620</v>
      </c>
      <c r="G172" s="10">
        <v>424</v>
      </c>
      <c r="I172" s="71" t="str">
        <f t="shared" si="6"/>
        <v>080</v>
      </c>
      <c r="J172">
        <f t="shared" si="7"/>
        <v>3</v>
      </c>
      <c r="L172">
        <f t="shared" si="8"/>
        <v>80</v>
      </c>
    </row>
    <row r="173" spans="1:12" ht="15" thickBot="1">
      <c r="A173" s="5" t="s">
        <v>290</v>
      </c>
      <c r="B173" s="70">
        <v>230680</v>
      </c>
      <c r="C173" s="70">
        <v>534360</v>
      </c>
      <c r="D173" s="70">
        <v>173740</v>
      </c>
      <c r="E173" s="6">
        <v>485</v>
      </c>
      <c r="F173" s="60">
        <v>708100</v>
      </c>
      <c r="G173" s="10">
        <v>335</v>
      </c>
      <c r="I173" s="71" t="str">
        <f t="shared" si="6"/>
        <v>3740</v>
      </c>
      <c r="J173">
        <f t="shared" si="7"/>
        <v>4</v>
      </c>
      <c r="L173">
        <f t="shared" si="8"/>
        <v>3740</v>
      </c>
    </row>
    <row r="174" spans="1:12" ht="15" thickBot="1">
      <c r="A174" s="5" t="s">
        <v>291</v>
      </c>
      <c r="B174" s="70">
        <v>186880</v>
      </c>
      <c r="C174" s="70">
        <v>432160</v>
      </c>
      <c r="D174" s="70">
        <v>140160</v>
      </c>
      <c r="E174" s="6">
        <v>392</v>
      </c>
      <c r="F174" s="60">
        <v>572320</v>
      </c>
      <c r="G174" s="10">
        <v>388</v>
      </c>
      <c r="I174" s="71" t="str">
        <f t="shared" si="6"/>
        <v>0160</v>
      </c>
      <c r="J174">
        <f t="shared" si="7"/>
        <v>4</v>
      </c>
      <c r="L174">
        <f t="shared" si="8"/>
        <v>160</v>
      </c>
    </row>
    <row r="175" spans="1:12" ht="15" thickBot="1">
      <c r="A175" s="5" t="s">
        <v>292</v>
      </c>
      <c r="B175" s="70">
        <v>273020</v>
      </c>
      <c r="C175" s="70">
        <v>632180</v>
      </c>
      <c r="D175" s="70">
        <v>204400</v>
      </c>
      <c r="E175" s="6">
        <v>573</v>
      </c>
      <c r="F175" s="60">
        <v>836580</v>
      </c>
      <c r="G175" s="10">
        <v>295</v>
      </c>
      <c r="I175" s="71" t="str">
        <f t="shared" si="6"/>
        <v>4400</v>
      </c>
      <c r="J175">
        <f t="shared" si="7"/>
        <v>4</v>
      </c>
      <c r="L175">
        <f t="shared" si="8"/>
        <v>4400</v>
      </c>
    </row>
    <row r="176" spans="1:12" ht="15" thickBot="1">
      <c r="A176" s="5" t="s">
        <v>293</v>
      </c>
      <c r="B176" s="70">
        <v>346020</v>
      </c>
      <c r="C176" s="70">
        <v>801540</v>
      </c>
      <c r="D176" s="70">
        <v>259880</v>
      </c>
      <c r="E176" s="6">
        <v>727</v>
      </c>
      <c r="F176" s="60">
        <v>1061420</v>
      </c>
      <c r="G176" s="10">
        <v>395</v>
      </c>
      <c r="I176" s="71" t="str">
        <f t="shared" si="6"/>
        <v>9880</v>
      </c>
      <c r="J176">
        <f t="shared" si="7"/>
        <v>4</v>
      </c>
      <c r="L176">
        <f t="shared" si="8"/>
        <v>9880</v>
      </c>
    </row>
    <row r="177" spans="1:12" ht="15" thickBot="1">
      <c r="A177" s="5" t="s">
        <v>294</v>
      </c>
      <c r="B177" s="70">
        <v>108040</v>
      </c>
      <c r="C177" s="70">
        <v>251120</v>
      </c>
      <c r="D177" s="70">
        <v>80300</v>
      </c>
      <c r="E177" s="6">
        <v>227</v>
      </c>
      <c r="F177" s="60">
        <v>331420</v>
      </c>
      <c r="G177" s="10">
        <v>322</v>
      </c>
      <c r="I177" s="71" t="str">
        <f t="shared" si="6"/>
        <v>300</v>
      </c>
      <c r="J177">
        <f t="shared" si="7"/>
        <v>3</v>
      </c>
      <c r="L177">
        <f t="shared" si="8"/>
        <v>300</v>
      </c>
    </row>
    <row r="178" spans="1:12" ht="15" thickBot="1">
      <c r="A178" s="5" t="s">
        <v>295</v>
      </c>
      <c r="B178" s="70">
        <v>433620</v>
      </c>
      <c r="C178" s="70">
        <v>1004480</v>
      </c>
      <c r="D178" s="70">
        <v>325580</v>
      </c>
      <c r="E178" s="6">
        <v>911</v>
      </c>
      <c r="F178" s="60">
        <v>1330060</v>
      </c>
      <c r="G178" s="10">
        <v>353</v>
      </c>
      <c r="I178" s="71" t="str">
        <f t="shared" si="6"/>
        <v>5580</v>
      </c>
      <c r="J178">
        <f t="shared" si="7"/>
        <v>4</v>
      </c>
      <c r="L178">
        <f t="shared" si="8"/>
        <v>5580</v>
      </c>
    </row>
    <row r="179" spans="1:12" ht="15" thickBot="1">
      <c r="A179" s="5" t="s">
        <v>296</v>
      </c>
      <c r="B179" s="70">
        <v>376680</v>
      </c>
      <c r="C179" s="70">
        <v>871620</v>
      </c>
      <c r="D179" s="70">
        <v>281780</v>
      </c>
      <c r="E179" s="6">
        <v>790</v>
      </c>
      <c r="F179" s="60">
        <v>1153400</v>
      </c>
      <c r="G179" s="10">
        <v>369</v>
      </c>
      <c r="I179" s="71" t="str">
        <f t="shared" si="6"/>
        <v>1780</v>
      </c>
      <c r="J179">
        <f t="shared" si="7"/>
        <v>4</v>
      </c>
      <c r="L179">
        <f t="shared" si="8"/>
        <v>1780</v>
      </c>
    </row>
    <row r="180" spans="1:12" ht="15" thickBot="1">
      <c r="A180" s="5" t="s">
        <v>297</v>
      </c>
      <c r="B180" s="70">
        <v>200020</v>
      </c>
      <c r="C180" s="70">
        <v>462820</v>
      </c>
      <c r="D180" s="70">
        <v>150380</v>
      </c>
      <c r="E180" s="6">
        <v>420</v>
      </c>
      <c r="F180" s="60">
        <v>613200</v>
      </c>
      <c r="G180" s="10">
        <v>341</v>
      </c>
      <c r="I180" s="71" t="str">
        <f t="shared" si="6"/>
        <v>0380</v>
      </c>
      <c r="J180">
        <f t="shared" si="7"/>
        <v>4</v>
      </c>
      <c r="L180">
        <f t="shared" si="8"/>
        <v>380</v>
      </c>
    </row>
    <row r="181" spans="1:12" ht="15" thickBot="1">
      <c r="A181" s="5" t="s">
        <v>298</v>
      </c>
      <c r="B181" s="70">
        <v>503700</v>
      </c>
      <c r="C181" s="70">
        <v>1166540</v>
      </c>
      <c r="D181" s="70">
        <v>379600</v>
      </c>
      <c r="E181" s="6">
        <v>1059</v>
      </c>
      <c r="F181" s="60">
        <v>1546140</v>
      </c>
      <c r="G181" s="10">
        <v>394</v>
      </c>
      <c r="I181" s="71" t="str">
        <f t="shared" si="6"/>
        <v>9600</v>
      </c>
      <c r="J181">
        <f t="shared" si="7"/>
        <v>4</v>
      </c>
      <c r="L181">
        <f t="shared" si="8"/>
        <v>9600</v>
      </c>
    </row>
    <row r="182" spans="1:12" ht="15" thickBot="1">
      <c r="A182" s="5" t="s">
        <v>299</v>
      </c>
      <c r="B182" s="70">
        <v>242360</v>
      </c>
      <c r="C182" s="70">
        <v>562100</v>
      </c>
      <c r="D182" s="70">
        <v>182500</v>
      </c>
      <c r="E182" s="6">
        <v>510</v>
      </c>
      <c r="F182" s="60">
        <v>744600</v>
      </c>
      <c r="G182" s="10">
        <v>308</v>
      </c>
      <c r="I182" s="71" t="str">
        <f t="shared" si="6"/>
        <v>2500</v>
      </c>
      <c r="J182">
        <f t="shared" si="7"/>
        <v>4</v>
      </c>
      <c r="L182">
        <f t="shared" si="8"/>
        <v>2500</v>
      </c>
    </row>
    <row r="183" spans="1:12" ht="15" thickBot="1">
      <c r="A183" s="5" t="s">
        <v>300</v>
      </c>
      <c r="B183" s="70">
        <v>391280</v>
      </c>
      <c r="C183" s="70">
        <v>906660</v>
      </c>
      <c r="D183" s="70">
        <v>294920</v>
      </c>
      <c r="E183" s="6">
        <v>823</v>
      </c>
      <c r="F183" s="60">
        <v>1201580</v>
      </c>
      <c r="G183" s="10">
        <v>281</v>
      </c>
      <c r="I183" s="71" t="str">
        <f t="shared" si="6"/>
        <v>4920</v>
      </c>
      <c r="J183">
        <f t="shared" si="7"/>
        <v>4</v>
      </c>
      <c r="L183">
        <f t="shared" si="8"/>
        <v>4920</v>
      </c>
    </row>
    <row r="184" spans="1:12" ht="15" thickBot="1">
      <c r="A184" s="5" t="s">
        <v>301</v>
      </c>
      <c r="B184" s="70">
        <v>65700</v>
      </c>
      <c r="C184" s="70">
        <v>151840</v>
      </c>
      <c r="D184" s="70">
        <v>48180</v>
      </c>
      <c r="E184" s="6">
        <v>137</v>
      </c>
      <c r="F184" s="60">
        <v>200020</v>
      </c>
      <c r="G184" s="10">
        <v>470</v>
      </c>
      <c r="I184" s="71" t="str">
        <f t="shared" si="6"/>
        <v>180</v>
      </c>
      <c r="J184">
        <f t="shared" si="7"/>
        <v>3</v>
      </c>
      <c r="L184">
        <f t="shared" si="8"/>
        <v>180</v>
      </c>
    </row>
    <row r="185" spans="1:12" ht="15" thickBot="1">
      <c r="A185" s="5" t="s">
        <v>302</v>
      </c>
      <c r="B185" s="70">
        <v>343100</v>
      </c>
      <c r="C185" s="70">
        <v>795700</v>
      </c>
      <c r="D185" s="70">
        <v>256960</v>
      </c>
      <c r="E185" s="6">
        <v>721</v>
      </c>
      <c r="F185" s="60">
        <v>1052660</v>
      </c>
      <c r="G185" s="10">
        <v>305</v>
      </c>
      <c r="I185" s="71" t="str">
        <f t="shared" si="6"/>
        <v>6960</v>
      </c>
      <c r="J185">
        <f t="shared" si="7"/>
        <v>4</v>
      </c>
      <c r="L185">
        <f t="shared" si="8"/>
        <v>6960</v>
      </c>
    </row>
    <row r="186" spans="1:12" ht="15" thickBot="1">
      <c r="A186" s="5" t="s">
        <v>303</v>
      </c>
      <c r="B186" s="70">
        <v>763580</v>
      </c>
      <c r="C186" s="70">
        <v>1769520</v>
      </c>
      <c r="D186" s="70">
        <v>573780</v>
      </c>
      <c r="E186" s="6">
        <v>1605</v>
      </c>
      <c r="F186" s="60">
        <v>2343300</v>
      </c>
      <c r="G186" s="10">
        <v>247</v>
      </c>
      <c r="I186" s="71" t="str">
        <f t="shared" si="6"/>
        <v>3780</v>
      </c>
      <c r="J186">
        <f t="shared" si="7"/>
        <v>4</v>
      </c>
      <c r="L186">
        <f t="shared" si="8"/>
        <v>3780</v>
      </c>
    </row>
    <row r="187" spans="1:12" ht="15" thickBot="1">
      <c r="A187" s="5" t="s">
        <v>304</v>
      </c>
      <c r="B187" s="70">
        <v>277400</v>
      </c>
      <c r="C187" s="70">
        <v>642400</v>
      </c>
      <c r="D187" s="70">
        <v>207320</v>
      </c>
      <c r="E187" s="6">
        <v>582</v>
      </c>
      <c r="F187" s="60">
        <v>849720</v>
      </c>
      <c r="G187" s="10">
        <v>322</v>
      </c>
      <c r="I187" s="71" t="str">
        <f t="shared" si="6"/>
        <v>7320</v>
      </c>
      <c r="J187">
        <f t="shared" si="7"/>
        <v>4</v>
      </c>
      <c r="L187">
        <f t="shared" si="8"/>
        <v>7320</v>
      </c>
    </row>
    <row r="188" spans="1:12" ht="15" thickBot="1">
      <c r="A188" s="5" t="s">
        <v>305</v>
      </c>
      <c r="B188" s="70">
        <v>268640</v>
      </c>
      <c r="C188" s="70">
        <v>623420</v>
      </c>
      <c r="D188" s="70">
        <v>201480</v>
      </c>
      <c r="E188" s="6">
        <v>565</v>
      </c>
      <c r="F188" s="60">
        <v>824900</v>
      </c>
      <c r="G188" s="10">
        <v>397</v>
      </c>
      <c r="I188" s="71" t="str">
        <f t="shared" si="6"/>
        <v>1480</v>
      </c>
      <c r="J188">
        <f t="shared" si="7"/>
        <v>4</v>
      </c>
      <c r="L188">
        <f t="shared" si="8"/>
        <v>1480</v>
      </c>
    </row>
    <row r="189" spans="1:12" ht="15" thickBot="1">
      <c r="A189" s="5" t="s">
        <v>306</v>
      </c>
      <c r="B189" s="70">
        <v>334340</v>
      </c>
      <c r="C189" s="70">
        <v>773800</v>
      </c>
      <c r="D189" s="70">
        <v>251120</v>
      </c>
      <c r="E189" s="6">
        <v>702</v>
      </c>
      <c r="F189" s="60">
        <v>1024920</v>
      </c>
      <c r="G189" s="10">
        <v>297</v>
      </c>
      <c r="I189" s="71" t="str">
        <f t="shared" si="6"/>
        <v>1120</v>
      </c>
      <c r="J189">
        <f t="shared" si="7"/>
        <v>4</v>
      </c>
      <c r="L189">
        <f t="shared" si="8"/>
        <v>1120</v>
      </c>
    </row>
    <row r="190" spans="1:12" ht="15" thickBot="1">
      <c r="A190" s="5" t="s">
        <v>307</v>
      </c>
      <c r="B190" s="70">
        <v>87600</v>
      </c>
      <c r="C190" s="70">
        <v>202940</v>
      </c>
      <c r="D190" s="70">
        <v>65700</v>
      </c>
      <c r="E190" s="6">
        <v>184</v>
      </c>
      <c r="F190" s="60">
        <v>268640</v>
      </c>
      <c r="G190" s="10">
        <v>408</v>
      </c>
      <c r="I190" s="71" t="str">
        <f t="shared" si="6"/>
        <v>700</v>
      </c>
      <c r="J190">
        <f t="shared" si="7"/>
        <v>3</v>
      </c>
      <c r="L190">
        <f t="shared" si="8"/>
        <v>700</v>
      </c>
    </row>
    <row r="191" spans="1:12" ht="15" thickBot="1">
      <c r="A191" s="5" t="s">
        <v>308</v>
      </c>
      <c r="B191" s="70">
        <v>51100</v>
      </c>
      <c r="C191" s="70">
        <v>118260</v>
      </c>
      <c r="D191" s="70">
        <v>37960</v>
      </c>
      <c r="E191" s="6">
        <v>107</v>
      </c>
      <c r="F191" s="60">
        <v>156220</v>
      </c>
      <c r="G191" s="10">
        <v>390</v>
      </c>
      <c r="I191" s="71" t="str">
        <f t="shared" si="6"/>
        <v>960</v>
      </c>
      <c r="J191">
        <f t="shared" si="7"/>
        <v>3</v>
      </c>
      <c r="L191">
        <f t="shared" si="8"/>
        <v>960</v>
      </c>
    </row>
    <row r="192" spans="1:12" ht="15" thickBot="1">
      <c r="A192" s="5" t="s">
        <v>309</v>
      </c>
      <c r="B192" s="70">
        <v>147460</v>
      </c>
      <c r="C192" s="70">
        <v>341640</v>
      </c>
      <c r="D192" s="70">
        <v>110960</v>
      </c>
      <c r="E192" s="6">
        <v>310</v>
      </c>
      <c r="F192" s="60">
        <v>452600</v>
      </c>
      <c r="G192" s="10">
        <v>356</v>
      </c>
      <c r="I192" s="71" t="str">
        <f t="shared" si="6"/>
        <v>0960</v>
      </c>
      <c r="J192">
        <f t="shared" si="7"/>
        <v>4</v>
      </c>
      <c r="L192">
        <f t="shared" si="8"/>
        <v>960</v>
      </c>
    </row>
    <row r="193" spans="1:12" ht="15" thickBot="1">
      <c r="A193" s="5" t="s">
        <v>310</v>
      </c>
      <c r="B193" s="70">
        <v>127020</v>
      </c>
      <c r="C193" s="70">
        <v>293460</v>
      </c>
      <c r="D193" s="70">
        <v>94900</v>
      </c>
      <c r="E193" s="6">
        <v>266</v>
      </c>
      <c r="F193" s="60">
        <v>388360</v>
      </c>
      <c r="G193" s="10">
        <v>357</v>
      </c>
      <c r="I193" s="71" t="str">
        <f t="shared" si="6"/>
        <v>900</v>
      </c>
      <c r="J193">
        <f t="shared" si="7"/>
        <v>3</v>
      </c>
      <c r="L193">
        <f t="shared" si="8"/>
        <v>900</v>
      </c>
    </row>
    <row r="194" spans="1:12" ht="15" thickBot="1">
      <c r="A194" s="5" t="s">
        <v>311</v>
      </c>
      <c r="B194" s="70">
        <v>208780</v>
      </c>
      <c r="C194" s="70">
        <v>483260</v>
      </c>
      <c r="D194" s="70">
        <v>157680</v>
      </c>
      <c r="E194" s="6">
        <v>439</v>
      </c>
      <c r="F194" s="60">
        <v>640940</v>
      </c>
      <c r="G194" s="10">
        <v>337</v>
      </c>
      <c r="I194" s="71" t="str">
        <f t="shared" si="6"/>
        <v>7680</v>
      </c>
      <c r="J194">
        <f t="shared" si="7"/>
        <v>4</v>
      </c>
      <c r="L194">
        <f t="shared" si="8"/>
        <v>7680</v>
      </c>
    </row>
    <row r="195" spans="1:12" ht="15" thickBot="1">
      <c r="A195" s="5" t="s">
        <v>312</v>
      </c>
      <c r="B195" s="70">
        <v>154760</v>
      </c>
      <c r="C195" s="70">
        <v>359160</v>
      </c>
      <c r="D195" s="70">
        <v>116800</v>
      </c>
      <c r="E195" s="6">
        <v>326</v>
      </c>
      <c r="F195" s="60">
        <v>475960</v>
      </c>
      <c r="G195" s="10">
        <v>421</v>
      </c>
      <c r="I195" s="71" t="str">
        <f t="shared" si="6"/>
        <v>6800</v>
      </c>
      <c r="J195">
        <f t="shared" si="7"/>
        <v>4</v>
      </c>
      <c r="L195">
        <f t="shared" si="8"/>
        <v>6800</v>
      </c>
    </row>
    <row r="196" spans="1:12" ht="15" thickBot="1">
      <c r="A196" s="5" t="s">
        <v>313</v>
      </c>
      <c r="B196" s="70">
        <v>220460</v>
      </c>
      <c r="C196" s="70">
        <v>511000</v>
      </c>
      <c r="D196" s="70">
        <v>164980</v>
      </c>
      <c r="E196" s="6">
        <v>463</v>
      </c>
      <c r="F196" s="60">
        <v>675980</v>
      </c>
      <c r="G196" s="10">
        <v>433</v>
      </c>
      <c r="I196" s="71" t="str">
        <f t="shared" ref="I196:I259" si="9">RIGHT(D196,J196)</f>
        <v>4980</v>
      </c>
      <c r="J196">
        <f t="shared" ref="J196:J259" si="10">LEN(D196)-2</f>
        <v>4</v>
      </c>
      <c r="L196">
        <f t="shared" ref="L196:L259" si="11">_xlfn.NUMBERVALUE(I196)</f>
        <v>4980</v>
      </c>
    </row>
    <row r="197" spans="1:12" ht="15" thickBot="1">
      <c r="A197" s="5" t="s">
        <v>314</v>
      </c>
      <c r="B197" s="70">
        <v>589840</v>
      </c>
      <c r="C197" s="70">
        <v>1365100</v>
      </c>
      <c r="D197" s="70">
        <v>442380</v>
      </c>
      <c r="E197" s="6">
        <v>1238</v>
      </c>
      <c r="F197" s="60">
        <v>1807480</v>
      </c>
      <c r="G197" s="10">
        <v>395</v>
      </c>
      <c r="I197" s="71" t="str">
        <f t="shared" si="9"/>
        <v>2380</v>
      </c>
      <c r="J197">
        <f t="shared" si="10"/>
        <v>4</v>
      </c>
      <c r="L197">
        <f t="shared" si="11"/>
        <v>2380</v>
      </c>
    </row>
    <row r="198" spans="1:12" ht="15" thickBot="1">
      <c r="A198" s="5" t="s">
        <v>315</v>
      </c>
      <c r="B198" s="70">
        <v>391280</v>
      </c>
      <c r="C198" s="70">
        <v>906660</v>
      </c>
      <c r="D198" s="70">
        <v>294920</v>
      </c>
      <c r="E198" s="6">
        <v>823</v>
      </c>
      <c r="F198" s="60">
        <v>1201580</v>
      </c>
      <c r="G198" s="10">
        <v>285</v>
      </c>
      <c r="I198" s="71" t="str">
        <f t="shared" si="9"/>
        <v>4920</v>
      </c>
      <c r="J198">
        <f t="shared" si="10"/>
        <v>4</v>
      </c>
      <c r="L198">
        <f t="shared" si="11"/>
        <v>4920</v>
      </c>
    </row>
    <row r="199" spans="1:12" ht="15" thickBot="1">
      <c r="A199" s="5" t="s">
        <v>316</v>
      </c>
      <c r="B199" s="70">
        <v>665760</v>
      </c>
      <c r="C199" s="70">
        <v>1541760</v>
      </c>
      <c r="D199" s="70">
        <v>500780</v>
      </c>
      <c r="E199" s="6">
        <v>1399</v>
      </c>
      <c r="F199" s="60">
        <v>2042540</v>
      </c>
      <c r="G199" s="10">
        <v>266</v>
      </c>
      <c r="I199" s="71" t="str">
        <f t="shared" si="9"/>
        <v>0780</v>
      </c>
      <c r="J199">
        <f t="shared" si="10"/>
        <v>4</v>
      </c>
      <c r="L199">
        <f t="shared" si="11"/>
        <v>780</v>
      </c>
    </row>
    <row r="200" spans="1:12" ht="15" thickBot="1">
      <c r="A200" s="5" t="s">
        <v>317</v>
      </c>
      <c r="B200" s="70">
        <v>112420</v>
      </c>
      <c r="C200" s="70">
        <v>259880</v>
      </c>
      <c r="D200" s="70">
        <v>84680</v>
      </c>
      <c r="E200" s="6">
        <v>236</v>
      </c>
      <c r="F200" s="60">
        <v>344560</v>
      </c>
      <c r="G200" s="10">
        <v>287</v>
      </c>
      <c r="I200" s="71" t="str">
        <f t="shared" si="9"/>
        <v>680</v>
      </c>
      <c r="J200">
        <f t="shared" si="10"/>
        <v>3</v>
      </c>
      <c r="L200">
        <f t="shared" si="11"/>
        <v>680</v>
      </c>
    </row>
    <row r="201" spans="1:12" ht="15" thickBot="1">
      <c r="A201" s="5" t="s">
        <v>318</v>
      </c>
      <c r="B201" s="70">
        <v>332880</v>
      </c>
      <c r="C201" s="70">
        <v>770880</v>
      </c>
      <c r="D201" s="70">
        <v>249660</v>
      </c>
      <c r="E201" s="6">
        <v>699</v>
      </c>
      <c r="F201" s="60">
        <v>1020540</v>
      </c>
      <c r="G201" s="10">
        <v>342</v>
      </c>
      <c r="I201" s="71" t="str">
        <f t="shared" si="9"/>
        <v>9660</v>
      </c>
      <c r="J201">
        <f t="shared" si="10"/>
        <v>4</v>
      </c>
      <c r="L201">
        <f t="shared" si="11"/>
        <v>9660</v>
      </c>
    </row>
    <row r="202" spans="1:12" ht="15" thickBot="1">
      <c r="A202" s="5" t="s">
        <v>319</v>
      </c>
      <c r="B202" s="70">
        <v>321200</v>
      </c>
      <c r="C202" s="70">
        <v>744600</v>
      </c>
      <c r="D202" s="70">
        <v>240900</v>
      </c>
      <c r="E202" s="6">
        <v>675</v>
      </c>
      <c r="F202" s="60">
        <v>985500</v>
      </c>
      <c r="G202" s="10">
        <v>302</v>
      </c>
      <c r="I202" s="71" t="str">
        <f t="shared" si="9"/>
        <v>0900</v>
      </c>
      <c r="J202">
        <f t="shared" si="10"/>
        <v>4</v>
      </c>
      <c r="L202">
        <f t="shared" si="11"/>
        <v>900</v>
      </c>
    </row>
    <row r="203" spans="1:12" ht="15" thickBot="1">
      <c r="A203" s="5" t="s">
        <v>320</v>
      </c>
      <c r="B203" s="70">
        <v>217540</v>
      </c>
      <c r="C203" s="70">
        <v>502240</v>
      </c>
      <c r="D203" s="70">
        <v>163520</v>
      </c>
      <c r="E203" s="6">
        <v>456</v>
      </c>
      <c r="F203" s="60">
        <v>665760</v>
      </c>
      <c r="G203" s="10">
        <v>506</v>
      </c>
      <c r="I203" s="71" t="str">
        <f t="shared" si="9"/>
        <v>3520</v>
      </c>
      <c r="J203">
        <f t="shared" si="10"/>
        <v>4</v>
      </c>
      <c r="L203">
        <f t="shared" si="11"/>
        <v>3520</v>
      </c>
    </row>
    <row r="204" spans="1:12" ht="23.5" thickBot="1">
      <c r="A204" s="5" t="s">
        <v>321</v>
      </c>
      <c r="B204" s="70">
        <v>125560</v>
      </c>
      <c r="C204" s="70">
        <v>290540</v>
      </c>
      <c r="D204" s="70">
        <v>93440</v>
      </c>
      <c r="E204" s="6">
        <v>263</v>
      </c>
      <c r="F204" s="60">
        <v>383980</v>
      </c>
      <c r="G204" s="10">
        <v>454</v>
      </c>
      <c r="I204" s="71" t="str">
        <f t="shared" si="9"/>
        <v>440</v>
      </c>
      <c r="J204">
        <f>LEN(D204)-2</f>
        <v>3</v>
      </c>
      <c r="L204">
        <f t="shared" si="11"/>
        <v>440</v>
      </c>
    </row>
    <row r="205" spans="1:12" ht="15" thickBot="1">
      <c r="A205" s="5" t="s">
        <v>322</v>
      </c>
      <c r="B205" s="70">
        <v>185420</v>
      </c>
      <c r="C205" s="70">
        <v>429240</v>
      </c>
      <c r="D205" s="70">
        <v>140160</v>
      </c>
      <c r="E205" s="6">
        <v>390</v>
      </c>
      <c r="F205" s="60">
        <v>569400</v>
      </c>
      <c r="G205" s="10">
        <v>412</v>
      </c>
      <c r="I205" s="71" t="str">
        <f t="shared" si="9"/>
        <v>0160</v>
      </c>
      <c r="J205">
        <f t="shared" si="10"/>
        <v>4</v>
      </c>
      <c r="L205">
        <f t="shared" si="11"/>
        <v>160</v>
      </c>
    </row>
    <row r="206" spans="1:12" ht="15" thickBot="1">
      <c r="A206" s="5" t="s">
        <v>323</v>
      </c>
      <c r="B206" s="70">
        <v>75920</v>
      </c>
      <c r="C206" s="70">
        <v>175200</v>
      </c>
      <c r="D206" s="70">
        <v>56940</v>
      </c>
      <c r="E206" s="6">
        <v>159</v>
      </c>
      <c r="F206" s="60">
        <v>232140</v>
      </c>
      <c r="G206" s="10">
        <v>572</v>
      </c>
      <c r="I206" s="71" t="str">
        <f t="shared" si="9"/>
        <v>940</v>
      </c>
      <c r="J206">
        <f t="shared" si="10"/>
        <v>3</v>
      </c>
      <c r="L206">
        <f t="shared" si="11"/>
        <v>940</v>
      </c>
    </row>
    <row r="207" spans="1:12" ht="15" thickBot="1">
      <c r="A207" s="5" t="s">
        <v>324</v>
      </c>
      <c r="B207" s="70">
        <v>154760</v>
      </c>
      <c r="C207" s="70">
        <v>357700</v>
      </c>
      <c r="D207" s="70">
        <v>115340</v>
      </c>
      <c r="E207" s="6">
        <v>324</v>
      </c>
      <c r="F207" s="60">
        <v>473040</v>
      </c>
      <c r="G207" s="10">
        <v>455</v>
      </c>
      <c r="I207" s="71" t="str">
        <f t="shared" si="9"/>
        <v>5340</v>
      </c>
      <c r="J207">
        <f t="shared" si="10"/>
        <v>4</v>
      </c>
      <c r="L207">
        <f t="shared" si="11"/>
        <v>5340</v>
      </c>
    </row>
    <row r="208" spans="1:12" ht="15" thickBot="1">
      <c r="A208" s="5" t="s">
        <v>325</v>
      </c>
      <c r="B208" s="70">
        <v>198560</v>
      </c>
      <c r="C208" s="70">
        <v>459900</v>
      </c>
      <c r="D208" s="70">
        <v>148920</v>
      </c>
      <c r="E208" s="6">
        <v>417</v>
      </c>
      <c r="F208" s="60">
        <v>608820</v>
      </c>
      <c r="G208" s="10">
        <v>479</v>
      </c>
      <c r="I208" s="71" t="str">
        <f t="shared" si="9"/>
        <v>8920</v>
      </c>
      <c r="J208">
        <f t="shared" si="10"/>
        <v>4</v>
      </c>
      <c r="L208">
        <f t="shared" si="11"/>
        <v>8920</v>
      </c>
    </row>
    <row r="209" spans="1:12" ht="15" thickBot="1">
      <c r="A209" s="5" t="s">
        <v>326</v>
      </c>
      <c r="B209" s="70">
        <v>592760</v>
      </c>
      <c r="C209" s="70">
        <v>1372400</v>
      </c>
      <c r="D209" s="70">
        <v>445300</v>
      </c>
      <c r="E209" s="6">
        <v>1245</v>
      </c>
      <c r="F209" s="60">
        <v>1817700</v>
      </c>
      <c r="G209" s="10">
        <v>239</v>
      </c>
      <c r="I209" s="71" t="str">
        <f t="shared" si="9"/>
        <v>5300</v>
      </c>
      <c r="J209">
        <f t="shared" si="10"/>
        <v>4</v>
      </c>
      <c r="L209">
        <f t="shared" si="11"/>
        <v>5300</v>
      </c>
    </row>
    <row r="210" spans="1:12" ht="15" thickBot="1">
      <c r="A210" s="5" t="s">
        <v>327</v>
      </c>
      <c r="B210" s="70">
        <v>134320</v>
      </c>
      <c r="C210" s="70">
        <v>310980</v>
      </c>
      <c r="D210" s="70">
        <v>100740</v>
      </c>
      <c r="E210" s="6">
        <v>282</v>
      </c>
      <c r="F210" s="60">
        <v>411720</v>
      </c>
      <c r="G210" s="10">
        <v>375</v>
      </c>
      <c r="I210" s="71" t="str">
        <f t="shared" si="9"/>
        <v>0740</v>
      </c>
      <c r="J210">
        <f t="shared" si="10"/>
        <v>4</v>
      </c>
      <c r="L210">
        <f t="shared" si="11"/>
        <v>740</v>
      </c>
    </row>
    <row r="211" spans="1:12" ht="15" thickBot="1">
      <c r="A211" s="5" t="s">
        <v>328</v>
      </c>
      <c r="B211" s="70">
        <v>229220</v>
      </c>
      <c r="C211" s="70">
        <v>531440</v>
      </c>
      <c r="D211" s="70">
        <v>172280</v>
      </c>
      <c r="E211" s="6">
        <v>482</v>
      </c>
      <c r="F211" s="60">
        <v>703720</v>
      </c>
      <c r="G211" s="10">
        <v>336</v>
      </c>
      <c r="I211" s="71" t="str">
        <f t="shared" si="9"/>
        <v>2280</v>
      </c>
      <c r="J211">
        <f t="shared" si="10"/>
        <v>4</v>
      </c>
      <c r="L211">
        <f t="shared" si="11"/>
        <v>2280</v>
      </c>
    </row>
    <row r="212" spans="1:12" ht="15" thickBot="1">
      <c r="A212" s="5" t="s">
        <v>108</v>
      </c>
      <c r="B212" s="70">
        <v>138700</v>
      </c>
      <c r="C212" s="70">
        <v>321200</v>
      </c>
      <c r="D212" s="70">
        <v>103660</v>
      </c>
      <c r="E212" s="6">
        <v>291</v>
      </c>
      <c r="F212" s="60">
        <v>424860</v>
      </c>
      <c r="G212" s="10">
        <v>371</v>
      </c>
      <c r="I212" s="71" t="str">
        <f t="shared" si="9"/>
        <v>3660</v>
      </c>
      <c r="J212">
        <f t="shared" si="10"/>
        <v>4</v>
      </c>
      <c r="L212">
        <f t="shared" si="11"/>
        <v>3660</v>
      </c>
    </row>
    <row r="213" spans="1:12" ht="15" thickBot="1">
      <c r="A213" s="5" t="s">
        <v>111</v>
      </c>
      <c r="B213" s="70">
        <v>151840</v>
      </c>
      <c r="C213" s="70">
        <v>351860</v>
      </c>
      <c r="D213" s="70">
        <v>112420</v>
      </c>
      <c r="E213" s="6">
        <v>318</v>
      </c>
      <c r="F213" s="60">
        <v>464280</v>
      </c>
      <c r="G213" s="10">
        <v>361</v>
      </c>
      <c r="I213" s="71" t="str">
        <f t="shared" si="9"/>
        <v>2420</v>
      </c>
      <c r="J213">
        <f t="shared" si="10"/>
        <v>4</v>
      </c>
      <c r="L213">
        <f t="shared" si="11"/>
        <v>2420</v>
      </c>
    </row>
    <row r="214" spans="1:12" ht="15" thickBot="1">
      <c r="A214" s="5" t="s">
        <v>329</v>
      </c>
      <c r="B214" s="70">
        <v>296380</v>
      </c>
      <c r="C214" s="70">
        <v>686200</v>
      </c>
      <c r="D214" s="70">
        <v>223380</v>
      </c>
      <c r="E214" s="6">
        <v>623</v>
      </c>
      <c r="F214" s="60">
        <v>909580</v>
      </c>
      <c r="G214" s="10">
        <v>288</v>
      </c>
      <c r="I214" s="71" t="str">
        <f t="shared" si="9"/>
        <v>3380</v>
      </c>
      <c r="J214">
        <f t="shared" si="10"/>
        <v>4</v>
      </c>
      <c r="L214">
        <f t="shared" si="11"/>
        <v>3380</v>
      </c>
    </row>
    <row r="215" spans="1:12" ht="15" thickBot="1">
      <c r="A215" s="5" t="s">
        <v>330</v>
      </c>
      <c r="B215" s="70">
        <v>297840</v>
      </c>
      <c r="C215" s="70">
        <v>689120</v>
      </c>
      <c r="D215" s="70">
        <v>224840</v>
      </c>
      <c r="E215" s="6">
        <v>626</v>
      </c>
      <c r="F215" s="60">
        <v>913960</v>
      </c>
      <c r="G215" s="10">
        <v>360</v>
      </c>
      <c r="I215" s="71" t="str">
        <f t="shared" si="9"/>
        <v>4840</v>
      </c>
      <c r="J215">
        <f t="shared" si="10"/>
        <v>4</v>
      </c>
      <c r="L215">
        <f t="shared" si="11"/>
        <v>4840</v>
      </c>
    </row>
    <row r="216" spans="1:12" ht="15" thickBot="1">
      <c r="A216" s="5" t="s">
        <v>331</v>
      </c>
      <c r="B216" s="70">
        <v>341640</v>
      </c>
      <c r="C216" s="70">
        <v>789860</v>
      </c>
      <c r="D216" s="70">
        <v>256960</v>
      </c>
      <c r="E216" s="6">
        <v>717</v>
      </c>
      <c r="F216" s="60">
        <v>1046820</v>
      </c>
      <c r="G216" s="10">
        <v>309</v>
      </c>
      <c r="I216" s="71" t="str">
        <f t="shared" si="9"/>
        <v>6960</v>
      </c>
      <c r="J216">
        <f t="shared" si="10"/>
        <v>4</v>
      </c>
      <c r="L216">
        <f t="shared" si="11"/>
        <v>6960</v>
      </c>
    </row>
    <row r="217" spans="1:12" ht="15" thickBot="1">
      <c r="A217" s="5" t="s">
        <v>332</v>
      </c>
      <c r="B217" s="70">
        <v>55480</v>
      </c>
      <c r="C217" s="70">
        <v>127020</v>
      </c>
      <c r="D217" s="70">
        <v>42340</v>
      </c>
      <c r="E217" s="6">
        <v>116</v>
      </c>
      <c r="F217" s="60">
        <v>169360</v>
      </c>
      <c r="G217" s="10">
        <v>482</v>
      </c>
      <c r="I217" s="71" t="str">
        <f t="shared" si="9"/>
        <v>340</v>
      </c>
      <c r="J217">
        <f t="shared" si="10"/>
        <v>3</v>
      </c>
      <c r="L217">
        <f t="shared" si="11"/>
        <v>340</v>
      </c>
    </row>
    <row r="218" spans="1:12" ht="15" thickBot="1">
      <c r="A218" s="5" t="s">
        <v>333</v>
      </c>
      <c r="B218" s="70">
        <v>97820</v>
      </c>
      <c r="C218" s="70">
        <v>226300</v>
      </c>
      <c r="D218" s="70">
        <v>74460</v>
      </c>
      <c r="E218" s="6">
        <v>206</v>
      </c>
      <c r="F218" s="60">
        <v>300760</v>
      </c>
      <c r="G218" s="10">
        <v>358</v>
      </c>
      <c r="I218" s="71" t="str">
        <f t="shared" si="9"/>
        <v>460</v>
      </c>
      <c r="J218">
        <f t="shared" si="10"/>
        <v>3</v>
      </c>
      <c r="L218">
        <f t="shared" si="11"/>
        <v>460</v>
      </c>
    </row>
    <row r="219" spans="1:12" ht="15" thickBot="1">
      <c r="A219" s="5" t="s">
        <v>334</v>
      </c>
      <c r="B219" s="70">
        <v>341640</v>
      </c>
      <c r="C219" s="70">
        <v>789860</v>
      </c>
      <c r="D219" s="70">
        <v>256960</v>
      </c>
      <c r="E219" s="6">
        <v>717</v>
      </c>
      <c r="F219" s="60">
        <v>1046820</v>
      </c>
      <c r="G219" s="10">
        <v>325</v>
      </c>
      <c r="I219" s="71" t="str">
        <f t="shared" si="9"/>
        <v>6960</v>
      </c>
      <c r="J219">
        <f t="shared" si="10"/>
        <v>4</v>
      </c>
      <c r="L219">
        <f t="shared" si="11"/>
        <v>6960</v>
      </c>
    </row>
    <row r="220" spans="1:12" ht="15" thickBot="1">
      <c r="A220" s="5" t="s">
        <v>335</v>
      </c>
      <c r="B220" s="70">
        <v>553340</v>
      </c>
      <c r="C220" s="70">
        <v>1281880</v>
      </c>
      <c r="D220" s="70">
        <v>416100</v>
      </c>
      <c r="E220" s="6">
        <v>1163</v>
      </c>
      <c r="F220" s="60">
        <v>1697980</v>
      </c>
      <c r="G220" s="10">
        <v>350</v>
      </c>
      <c r="I220" s="71" t="str">
        <f t="shared" si="9"/>
        <v>6100</v>
      </c>
      <c r="J220">
        <f t="shared" si="10"/>
        <v>4</v>
      </c>
      <c r="L220">
        <f t="shared" si="11"/>
        <v>6100</v>
      </c>
    </row>
    <row r="221" spans="1:12" ht="15" thickBot="1">
      <c r="A221" s="5" t="s">
        <v>336</v>
      </c>
      <c r="B221" s="70">
        <v>420480</v>
      </c>
      <c r="C221" s="70">
        <v>973820</v>
      </c>
      <c r="D221" s="70">
        <v>315360</v>
      </c>
      <c r="E221" s="6">
        <v>883</v>
      </c>
      <c r="F221" s="60">
        <v>1289180</v>
      </c>
      <c r="G221" s="10">
        <v>313</v>
      </c>
      <c r="I221" s="71" t="str">
        <f t="shared" si="9"/>
        <v>5360</v>
      </c>
      <c r="J221">
        <f t="shared" si="10"/>
        <v>4</v>
      </c>
      <c r="L221">
        <f t="shared" si="11"/>
        <v>5360</v>
      </c>
    </row>
    <row r="222" spans="1:12" ht="15" thickBot="1">
      <c r="A222" s="5" t="s">
        <v>337</v>
      </c>
      <c r="B222" s="70">
        <v>30660</v>
      </c>
      <c r="C222" s="70">
        <v>71540</v>
      </c>
      <c r="D222" s="70">
        <v>24820</v>
      </c>
      <c r="E222" s="6">
        <v>66</v>
      </c>
      <c r="F222" s="60">
        <v>96360</v>
      </c>
      <c r="G222" s="10">
        <v>619</v>
      </c>
      <c r="I222" s="71" t="str">
        <f t="shared" si="9"/>
        <v>820</v>
      </c>
      <c r="J222">
        <f t="shared" si="10"/>
        <v>3</v>
      </c>
      <c r="L222">
        <f t="shared" si="11"/>
        <v>820</v>
      </c>
    </row>
    <row r="223" spans="1:12" ht="15" thickBot="1">
      <c r="A223" s="5" t="s">
        <v>338</v>
      </c>
      <c r="B223" s="70">
        <v>55480</v>
      </c>
      <c r="C223" s="70">
        <v>129940</v>
      </c>
      <c r="D223" s="70">
        <v>42340</v>
      </c>
      <c r="E223" s="6">
        <v>118</v>
      </c>
      <c r="F223" s="60">
        <v>172280</v>
      </c>
      <c r="G223" s="10">
        <v>415</v>
      </c>
      <c r="I223" s="71" t="str">
        <f t="shared" si="9"/>
        <v>340</v>
      </c>
      <c r="J223">
        <f t="shared" si="10"/>
        <v>3</v>
      </c>
      <c r="L223">
        <f t="shared" si="11"/>
        <v>340</v>
      </c>
    </row>
    <row r="224" spans="1:12" ht="15" thickBot="1">
      <c r="A224" s="5" t="s">
        <v>339</v>
      </c>
      <c r="B224" s="70">
        <v>283240</v>
      </c>
      <c r="C224" s="70">
        <v>655540</v>
      </c>
      <c r="D224" s="70">
        <v>213160</v>
      </c>
      <c r="E224" s="6">
        <v>595</v>
      </c>
      <c r="F224" s="60">
        <v>868700</v>
      </c>
      <c r="G224" s="10">
        <v>375</v>
      </c>
      <c r="I224" s="71" t="str">
        <f t="shared" si="9"/>
        <v>3160</v>
      </c>
      <c r="J224">
        <f t="shared" si="10"/>
        <v>4</v>
      </c>
      <c r="L224">
        <f t="shared" si="11"/>
        <v>3160</v>
      </c>
    </row>
    <row r="225" spans="1:12" ht="15" thickBot="1">
      <c r="A225" s="5" t="s">
        <v>340</v>
      </c>
      <c r="B225" s="70">
        <v>170820</v>
      </c>
      <c r="C225" s="70">
        <v>395660</v>
      </c>
      <c r="D225" s="70">
        <v>128480</v>
      </c>
      <c r="E225" s="6">
        <v>359</v>
      </c>
      <c r="F225" s="60">
        <v>524140</v>
      </c>
      <c r="G225" s="10">
        <v>323</v>
      </c>
      <c r="I225" s="71" t="str">
        <f t="shared" si="9"/>
        <v>8480</v>
      </c>
      <c r="J225">
        <f t="shared" si="10"/>
        <v>4</v>
      </c>
      <c r="L225">
        <f t="shared" si="11"/>
        <v>8480</v>
      </c>
    </row>
    <row r="226" spans="1:12" ht="15" thickBot="1">
      <c r="A226" s="5" t="s">
        <v>341</v>
      </c>
      <c r="B226" s="70">
        <v>354780</v>
      </c>
      <c r="C226" s="70">
        <v>821980</v>
      </c>
      <c r="D226" s="70">
        <v>267180</v>
      </c>
      <c r="E226" s="6">
        <v>746</v>
      </c>
      <c r="F226" s="60">
        <v>1089160</v>
      </c>
      <c r="G226" s="10">
        <v>332</v>
      </c>
      <c r="I226" s="71" t="str">
        <f t="shared" si="9"/>
        <v>7180</v>
      </c>
      <c r="J226">
        <f t="shared" si="10"/>
        <v>4</v>
      </c>
      <c r="L226">
        <f t="shared" si="11"/>
        <v>7180</v>
      </c>
    </row>
    <row r="227" spans="1:12" ht="15" thickBot="1">
      <c r="A227" s="5" t="s">
        <v>342</v>
      </c>
      <c r="B227" s="70">
        <v>214620</v>
      </c>
      <c r="C227" s="70">
        <v>496400</v>
      </c>
      <c r="D227" s="70">
        <v>160600</v>
      </c>
      <c r="E227" s="6">
        <v>450</v>
      </c>
      <c r="F227" s="60">
        <v>657000</v>
      </c>
      <c r="G227" s="10">
        <v>192</v>
      </c>
      <c r="I227" s="71" t="str">
        <f t="shared" si="9"/>
        <v>0600</v>
      </c>
      <c r="J227">
        <f t="shared" si="10"/>
        <v>4</v>
      </c>
      <c r="L227">
        <f t="shared" si="11"/>
        <v>600</v>
      </c>
    </row>
    <row r="228" spans="1:12" ht="15" thickBot="1">
      <c r="A228" s="5" t="s">
        <v>343</v>
      </c>
      <c r="B228" s="70">
        <v>140160</v>
      </c>
      <c r="C228" s="70">
        <v>324120</v>
      </c>
      <c r="D228" s="70">
        <v>105120</v>
      </c>
      <c r="E228" s="6">
        <v>294</v>
      </c>
      <c r="F228" s="60">
        <v>429240</v>
      </c>
      <c r="G228" s="10">
        <v>448</v>
      </c>
      <c r="I228" s="71" t="str">
        <f t="shared" si="9"/>
        <v>5120</v>
      </c>
      <c r="J228">
        <f t="shared" si="10"/>
        <v>4</v>
      </c>
      <c r="L228">
        <f t="shared" si="11"/>
        <v>5120</v>
      </c>
    </row>
    <row r="229" spans="1:12" ht="15" thickBot="1">
      <c r="A229" s="5" t="s">
        <v>344</v>
      </c>
      <c r="B229" s="70">
        <v>383980</v>
      </c>
      <c r="C229" s="70">
        <v>889140</v>
      </c>
      <c r="D229" s="70">
        <v>289080</v>
      </c>
      <c r="E229" s="6">
        <v>807</v>
      </c>
      <c r="F229" s="60">
        <v>1178220</v>
      </c>
      <c r="G229" s="10">
        <v>381</v>
      </c>
      <c r="I229" s="71" t="str">
        <f t="shared" si="9"/>
        <v>9080</v>
      </c>
      <c r="J229">
        <f t="shared" si="10"/>
        <v>4</v>
      </c>
      <c r="L229">
        <f t="shared" si="11"/>
        <v>9080</v>
      </c>
    </row>
    <row r="230" spans="1:12" ht="15" thickBot="1">
      <c r="A230" s="5" t="s">
        <v>345</v>
      </c>
      <c r="B230" s="70">
        <v>157680</v>
      </c>
      <c r="C230" s="70">
        <v>365000</v>
      </c>
      <c r="D230" s="70">
        <v>119720</v>
      </c>
      <c r="E230" s="6">
        <v>332</v>
      </c>
      <c r="F230" s="60">
        <v>484720</v>
      </c>
      <c r="G230" s="10">
        <v>482</v>
      </c>
      <c r="I230" s="71" t="str">
        <f t="shared" si="9"/>
        <v>9720</v>
      </c>
      <c r="J230">
        <f t="shared" si="10"/>
        <v>4</v>
      </c>
      <c r="L230">
        <f t="shared" si="11"/>
        <v>9720</v>
      </c>
    </row>
    <row r="231" spans="1:12" ht="15" thickBot="1">
      <c r="A231" s="5" t="s">
        <v>115</v>
      </c>
      <c r="B231" s="70">
        <v>267180</v>
      </c>
      <c r="C231" s="70">
        <v>617580</v>
      </c>
      <c r="D231" s="70">
        <v>200020</v>
      </c>
      <c r="E231" s="6">
        <v>560</v>
      </c>
      <c r="F231" s="60">
        <v>817600</v>
      </c>
      <c r="G231" s="10">
        <v>363</v>
      </c>
      <c r="I231" s="71" t="str">
        <f t="shared" si="9"/>
        <v>0020</v>
      </c>
      <c r="J231">
        <f t="shared" si="10"/>
        <v>4</v>
      </c>
      <c r="L231">
        <f t="shared" si="11"/>
        <v>20</v>
      </c>
    </row>
    <row r="232" spans="1:12" ht="15" thickBot="1">
      <c r="A232" s="5" t="s">
        <v>346</v>
      </c>
      <c r="B232" s="70">
        <v>229220</v>
      </c>
      <c r="C232" s="70">
        <v>529980</v>
      </c>
      <c r="D232" s="70">
        <v>172280</v>
      </c>
      <c r="E232" s="6">
        <v>481</v>
      </c>
      <c r="F232" s="60">
        <v>702260</v>
      </c>
      <c r="G232" s="10">
        <v>266</v>
      </c>
      <c r="I232" s="71" t="str">
        <f t="shared" si="9"/>
        <v>2280</v>
      </c>
      <c r="J232">
        <f t="shared" si="10"/>
        <v>4</v>
      </c>
      <c r="L232">
        <f t="shared" si="11"/>
        <v>2280</v>
      </c>
    </row>
    <row r="233" spans="1:12" ht="15" thickBot="1">
      <c r="A233" s="5" t="s">
        <v>347</v>
      </c>
      <c r="B233" s="70">
        <v>110960</v>
      </c>
      <c r="C233" s="70">
        <v>256960</v>
      </c>
      <c r="D233" s="70">
        <v>83220</v>
      </c>
      <c r="E233" s="6">
        <v>233</v>
      </c>
      <c r="F233" s="60">
        <v>340180</v>
      </c>
      <c r="G233" s="10">
        <v>411</v>
      </c>
      <c r="I233" s="71" t="str">
        <f t="shared" si="9"/>
        <v>220</v>
      </c>
      <c r="J233">
        <f t="shared" si="10"/>
        <v>3</v>
      </c>
      <c r="L233">
        <f t="shared" si="11"/>
        <v>220</v>
      </c>
    </row>
    <row r="234" spans="1:12" ht="15" thickBot="1">
      <c r="A234" s="5" t="s">
        <v>348</v>
      </c>
      <c r="B234" s="70">
        <v>24820</v>
      </c>
      <c r="C234" s="70">
        <v>56940</v>
      </c>
      <c r="D234" s="70">
        <v>18980</v>
      </c>
      <c r="E234" s="6">
        <v>52</v>
      </c>
      <c r="F234" s="60">
        <v>75920</v>
      </c>
      <c r="G234" s="10">
        <v>448</v>
      </c>
      <c r="I234" s="71" t="str">
        <f t="shared" si="9"/>
        <v>980</v>
      </c>
      <c r="J234">
        <f t="shared" si="10"/>
        <v>3</v>
      </c>
      <c r="L234">
        <f t="shared" si="11"/>
        <v>980</v>
      </c>
    </row>
    <row r="235" spans="1:12" ht="15" thickBot="1">
      <c r="A235" s="5" t="s">
        <v>349</v>
      </c>
      <c r="B235" s="70">
        <v>110960</v>
      </c>
      <c r="C235" s="70">
        <v>256960</v>
      </c>
      <c r="D235" s="70">
        <v>83220</v>
      </c>
      <c r="E235" s="6">
        <v>233</v>
      </c>
      <c r="F235" s="60">
        <v>340180</v>
      </c>
      <c r="G235" s="10">
        <v>417</v>
      </c>
      <c r="I235" s="71" t="str">
        <f t="shared" si="9"/>
        <v>220</v>
      </c>
      <c r="J235">
        <f t="shared" si="10"/>
        <v>3</v>
      </c>
      <c r="L235">
        <f t="shared" si="11"/>
        <v>220</v>
      </c>
    </row>
    <row r="236" spans="1:12" ht="15" thickBot="1">
      <c r="A236" s="5" t="s">
        <v>350</v>
      </c>
      <c r="B236" s="70">
        <v>347480</v>
      </c>
      <c r="C236" s="70">
        <v>804460</v>
      </c>
      <c r="D236" s="70">
        <v>261340</v>
      </c>
      <c r="E236" s="6">
        <v>730</v>
      </c>
      <c r="F236" s="60">
        <v>1065800</v>
      </c>
      <c r="G236" s="10">
        <v>347</v>
      </c>
      <c r="I236" s="71" t="str">
        <f t="shared" si="9"/>
        <v>1340</v>
      </c>
      <c r="J236">
        <f t="shared" si="10"/>
        <v>4</v>
      </c>
      <c r="L236">
        <f t="shared" si="11"/>
        <v>1340</v>
      </c>
    </row>
    <row r="237" spans="1:12" ht="15" thickBot="1">
      <c r="A237" s="5" t="s">
        <v>351</v>
      </c>
      <c r="B237" s="70">
        <v>118260</v>
      </c>
      <c r="C237" s="70">
        <v>274480</v>
      </c>
      <c r="D237" s="70">
        <v>89060</v>
      </c>
      <c r="E237" s="6">
        <v>249</v>
      </c>
      <c r="F237" s="60">
        <v>363540</v>
      </c>
      <c r="G237" s="10">
        <v>424</v>
      </c>
      <c r="I237" s="71" t="str">
        <f t="shared" si="9"/>
        <v>060</v>
      </c>
      <c r="J237">
        <f t="shared" si="10"/>
        <v>3</v>
      </c>
      <c r="L237">
        <f t="shared" si="11"/>
        <v>60</v>
      </c>
    </row>
    <row r="238" spans="1:12" ht="15" thickBot="1">
      <c r="A238" s="5" t="s">
        <v>352</v>
      </c>
      <c r="B238" s="70">
        <v>243820</v>
      </c>
      <c r="C238" s="70">
        <v>565020</v>
      </c>
      <c r="D238" s="70">
        <v>183960</v>
      </c>
      <c r="E238" s="6">
        <v>513</v>
      </c>
      <c r="F238" s="60">
        <v>748980</v>
      </c>
      <c r="G238" s="10">
        <v>330</v>
      </c>
      <c r="I238" s="71" t="str">
        <f t="shared" si="9"/>
        <v>3960</v>
      </c>
      <c r="J238">
        <f t="shared" si="10"/>
        <v>4</v>
      </c>
      <c r="L238">
        <f t="shared" si="11"/>
        <v>3960</v>
      </c>
    </row>
    <row r="239" spans="1:12" ht="15" thickBot="1">
      <c r="A239" s="5" t="s">
        <v>353</v>
      </c>
      <c r="B239" s="70">
        <v>273020</v>
      </c>
      <c r="C239" s="70">
        <v>632180</v>
      </c>
      <c r="D239" s="70">
        <v>204400</v>
      </c>
      <c r="E239" s="6">
        <v>573</v>
      </c>
      <c r="F239" s="60">
        <v>836580</v>
      </c>
      <c r="G239" s="10">
        <v>356</v>
      </c>
      <c r="I239" s="71" t="str">
        <f t="shared" si="9"/>
        <v>4400</v>
      </c>
      <c r="J239">
        <f t="shared" si="10"/>
        <v>4</v>
      </c>
      <c r="L239">
        <f t="shared" si="11"/>
        <v>4400</v>
      </c>
    </row>
    <row r="240" spans="1:12" ht="15" thickBot="1">
      <c r="A240" s="5" t="s">
        <v>354</v>
      </c>
      <c r="B240" s="70">
        <v>153300</v>
      </c>
      <c r="C240" s="70">
        <v>354780</v>
      </c>
      <c r="D240" s="70">
        <v>113880</v>
      </c>
      <c r="E240" s="6">
        <v>321</v>
      </c>
      <c r="F240" s="60">
        <v>468660</v>
      </c>
      <c r="G240" s="10">
        <v>387</v>
      </c>
      <c r="I240" s="71" t="str">
        <f t="shared" si="9"/>
        <v>3880</v>
      </c>
      <c r="J240">
        <f t="shared" si="10"/>
        <v>4</v>
      </c>
      <c r="L240">
        <f t="shared" si="11"/>
        <v>3880</v>
      </c>
    </row>
    <row r="241" spans="1:12" ht="15" thickBot="1">
      <c r="A241" s="5" t="s">
        <v>355</v>
      </c>
      <c r="B241" s="70">
        <v>267180</v>
      </c>
      <c r="C241" s="70">
        <v>617580</v>
      </c>
      <c r="D241" s="70">
        <v>200020</v>
      </c>
      <c r="E241" s="6">
        <v>560</v>
      </c>
      <c r="F241" s="60">
        <v>817600</v>
      </c>
      <c r="G241" s="10">
        <v>285</v>
      </c>
      <c r="I241" s="71" t="str">
        <f t="shared" si="9"/>
        <v>0020</v>
      </c>
      <c r="J241">
        <f t="shared" si="10"/>
        <v>4</v>
      </c>
      <c r="L241">
        <f t="shared" si="11"/>
        <v>20</v>
      </c>
    </row>
    <row r="242" spans="1:12" ht="15" thickBot="1">
      <c r="A242" s="5" t="s">
        <v>356</v>
      </c>
      <c r="B242" s="70">
        <v>385440</v>
      </c>
      <c r="C242" s="70">
        <v>892060</v>
      </c>
      <c r="D242" s="70">
        <v>289080</v>
      </c>
      <c r="E242" s="6">
        <v>809</v>
      </c>
      <c r="F242" s="60">
        <v>1181140</v>
      </c>
      <c r="G242" s="10">
        <v>298</v>
      </c>
      <c r="I242" s="71" t="str">
        <f t="shared" si="9"/>
        <v>9080</v>
      </c>
      <c r="J242">
        <f t="shared" si="10"/>
        <v>4</v>
      </c>
      <c r="L242">
        <f t="shared" si="11"/>
        <v>9080</v>
      </c>
    </row>
    <row r="243" spans="1:12" ht="15" thickBot="1">
      <c r="A243" s="5" t="s">
        <v>357</v>
      </c>
      <c r="B243" s="70">
        <v>543120</v>
      </c>
      <c r="C243" s="70">
        <v>1258520</v>
      </c>
      <c r="D243" s="70">
        <v>407340</v>
      </c>
      <c r="E243" s="6">
        <v>1141</v>
      </c>
      <c r="F243" s="60">
        <v>1665860</v>
      </c>
      <c r="G243" s="10">
        <v>310</v>
      </c>
      <c r="I243" s="71" t="str">
        <f t="shared" si="9"/>
        <v>7340</v>
      </c>
      <c r="J243">
        <f t="shared" si="10"/>
        <v>4</v>
      </c>
      <c r="L243">
        <f t="shared" si="11"/>
        <v>7340</v>
      </c>
    </row>
    <row r="244" spans="1:12" ht="15" thickBot="1">
      <c r="A244" s="5" t="s">
        <v>358</v>
      </c>
      <c r="B244" s="70">
        <v>1703820</v>
      </c>
      <c r="C244" s="70">
        <v>3944920</v>
      </c>
      <c r="D244" s="70">
        <v>1278960</v>
      </c>
      <c r="E244" s="6">
        <v>3578</v>
      </c>
      <c r="F244" s="60">
        <v>5223880</v>
      </c>
      <c r="G244" s="10">
        <v>364</v>
      </c>
      <c r="I244" s="71" t="str">
        <f t="shared" si="9"/>
        <v>78960</v>
      </c>
      <c r="J244">
        <f t="shared" si="10"/>
        <v>5</v>
      </c>
      <c r="L244">
        <f t="shared" si="11"/>
        <v>78960</v>
      </c>
    </row>
    <row r="245" spans="1:12" ht="15" thickBot="1">
      <c r="A245" s="5" t="s">
        <v>359</v>
      </c>
      <c r="B245" s="70">
        <v>5840</v>
      </c>
      <c r="C245" s="70">
        <v>14600</v>
      </c>
      <c r="D245" s="70">
        <v>5840</v>
      </c>
      <c r="E245" s="6">
        <v>14</v>
      </c>
      <c r="F245" s="60">
        <v>20440</v>
      </c>
      <c r="G245" s="10">
        <v>646</v>
      </c>
      <c r="I245" s="71" t="str">
        <f t="shared" si="9"/>
        <v>40</v>
      </c>
      <c r="J245">
        <f t="shared" si="10"/>
        <v>2</v>
      </c>
      <c r="L245">
        <f t="shared" si="11"/>
        <v>40</v>
      </c>
    </row>
    <row r="246" spans="1:12" ht="15" thickBot="1">
      <c r="A246" s="5" t="s">
        <v>360</v>
      </c>
      <c r="B246" s="70">
        <v>216080</v>
      </c>
      <c r="C246" s="70">
        <v>499320</v>
      </c>
      <c r="D246" s="70">
        <v>162060</v>
      </c>
      <c r="E246" s="6">
        <v>453</v>
      </c>
      <c r="F246" s="60">
        <v>661380</v>
      </c>
      <c r="G246" s="10">
        <v>364</v>
      </c>
      <c r="I246" s="71" t="str">
        <f t="shared" si="9"/>
        <v>2060</v>
      </c>
      <c r="J246">
        <f t="shared" si="10"/>
        <v>4</v>
      </c>
      <c r="L246">
        <f t="shared" si="11"/>
        <v>2060</v>
      </c>
    </row>
    <row r="247" spans="1:12" ht="15" thickBot="1">
      <c r="A247" s="5" t="s">
        <v>361</v>
      </c>
      <c r="B247" s="70">
        <v>375220</v>
      </c>
      <c r="C247" s="70">
        <v>868700</v>
      </c>
      <c r="D247" s="70">
        <v>281780</v>
      </c>
      <c r="E247" s="6">
        <v>788</v>
      </c>
      <c r="F247" s="60">
        <v>1150480</v>
      </c>
      <c r="G247" s="10">
        <v>349</v>
      </c>
      <c r="I247" s="71" t="str">
        <f t="shared" si="9"/>
        <v>1780</v>
      </c>
      <c r="J247">
        <f t="shared" si="10"/>
        <v>4</v>
      </c>
      <c r="L247">
        <f t="shared" si="11"/>
        <v>1780</v>
      </c>
    </row>
    <row r="248" spans="1:12" ht="15" thickBot="1">
      <c r="A248" s="5" t="s">
        <v>362</v>
      </c>
      <c r="B248" s="70">
        <v>89060</v>
      </c>
      <c r="C248" s="70">
        <v>205860</v>
      </c>
      <c r="D248" s="70">
        <v>67160</v>
      </c>
      <c r="E248" s="6">
        <v>187</v>
      </c>
      <c r="F248" s="60">
        <v>273020</v>
      </c>
      <c r="G248" s="10">
        <v>383</v>
      </c>
      <c r="I248" s="71" t="str">
        <f t="shared" si="9"/>
        <v>160</v>
      </c>
      <c r="J248">
        <f t="shared" si="10"/>
        <v>3</v>
      </c>
      <c r="L248">
        <f t="shared" si="11"/>
        <v>160</v>
      </c>
    </row>
    <row r="249" spans="1:12" ht="15" thickBot="1">
      <c r="A249" s="5" t="s">
        <v>363</v>
      </c>
      <c r="B249" s="70">
        <v>303680</v>
      </c>
      <c r="C249" s="70">
        <v>703720</v>
      </c>
      <c r="D249" s="70">
        <v>229220</v>
      </c>
      <c r="E249" s="6">
        <v>639</v>
      </c>
      <c r="F249" s="60">
        <v>932940</v>
      </c>
      <c r="G249" s="10">
        <v>309</v>
      </c>
      <c r="I249" s="71" t="str">
        <f t="shared" si="9"/>
        <v>9220</v>
      </c>
      <c r="J249">
        <f t="shared" si="10"/>
        <v>4</v>
      </c>
      <c r="L249">
        <f t="shared" si="11"/>
        <v>9220</v>
      </c>
    </row>
    <row r="250" spans="1:12" ht="15" thickBot="1">
      <c r="A250" s="5" t="s">
        <v>364</v>
      </c>
      <c r="B250" s="70">
        <v>11680</v>
      </c>
      <c r="C250" s="70">
        <v>27740</v>
      </c>
      <c r="D250" s="70">
        <v>8760</v>
      </c>
      <c r="E250" s="6">
        <v>25</v>
      </c>
      <c r="F250" s="60">
        <v>36500</v>
      </c>
      <c r="G250" s="10">
        <v>387</v>
      </c>
      <c r="I250" s="71" t="str">
        <f t="shared" si="9"/>
        <v>60</v>
      </c>
      <c r="J250">
        <f t="shared" si="10"/>
        <v>2</v>
      </c>
      <c r="L250">
        <f t="shared" si="11"/>
        <v>60</v>
      </c>
    </row>
    <row r="251" spans="1:12" ht="15" thickBot="1">
      <c r="A251" s="5" t="s">
        <v>365</v>
      </c>
      <c r="B251" s="70">
        <v>350400</v>
      </c>
      <c r="C251" s="70">
        <v>811760</v>
      </c>
      <c r="D251" s="70">
        <v>261340</v>
      </c>
      <c r="E251" s="6">
        <v>735</v>
      </c>
      <c r="F251" s="60">
        <v>1073100</v>
      </c>
      <c r="G251" s="10">
        <v>347</v>
      </c>
      <c r="I251" s="71" t="str">
        <f t="shared" si="9"/>
        <v>1340</v>
      </c>
      <c r="J251">
        <f t="shared" si="10"/>
        <v>4</v>
      </c>
      <c r="L251">
        <f t="shared" si="11"/>
        <v>1340</v>
      </c>
    </row>
    <row r="252" spans="1:12" ht="15" thickBot="1">
      <c r="A252" s="5" t="s">
        <v>366</v>
      </c>
      <c r="B252" s="70">
        <v>1746160</v>
      </c>
      <c r="C252" s="70">
        <v>4044200</v>
      </c>
      <c r="D252" s="70">
        <v>1311080</v>
      </c>
      <c r="E252" s="6">
        <v>3668</v>
      </c>
      <c r="F252" s="60">
        <v>5355280</v>
      </c>
      <c r="G252" s="10">
        <v>425</v>
      </c>
      <c r="I252" s="71" t="str">
        <f t="shared" si="9"/>
        <v>11080</v>
      </c>
      <c r="J252">
        <f t="shared" si="10"/>
        <v>5</v>
      </c>
      <c r="L252">
        <f t="shared" si="11"/>
        <v>11080</v>
      </c>
    </row>
    <row r="253" spans="1:12" ht="15" thickBot="1">
      <c r="A253" s="5" t="s">
        <v>367</v>
      </c>
      <c r="B253" s="70">
        <v>565020</v>
      </c>
      <c r="C253" s="70">
        <v>1308160</v>
      </c>
      <c r="D253" s="70">
        <v>423400</v>
      </c>
      <c r="E253" s="6">
        <v>1186</v>
      </c>
      <c r="F253" s="60">
        <v>1731560</v>
      </c>
      <c r="G253" s="10">
        <v>419</v>
      </c>
      <c r="I253" s="71" t="str">
        <f t="shared" si="9"/>
        <v>3400</v>
      </c>
      <c r="J253">
        <f t="shared" si="10"/>
        <v>4</v>
      </c>
      <c r="L253">
        <f t="shared" si="11"/>
        <v>3400</v>
      </c>
    </row>
    <row r="254" spans="1:12" ht="15" thickBot="1">
      <c r="A254" s="5" t="s">
        <v>368</v>
      </c>
      <c r="B254" s="70">
        <v>108040</v>
      </c>
      <c r="C254" s="70">
        <v>251120</v>
      </c>
      <c r="D254" s="70">
        <v>80300</v>
      </c>
      <c r="E254" s="6">
        <v>227</v>
      </c>
      <c r="F254" s="60">
        <v>331420</v>
      </c>
      <c r="G254" s="10">
        <v>256</v>
      </c>
      <c r="I254" s="71" t="str">
        <f t="shared" si="9"/>
        <v>300</v>
      </c>
      <c r="J254">
        <f t="shared" si="10"/>
        <v>3</v>
      </c>
      <c r="L254">
        <f t="shared" si="11"/>
        <v>300</v>
      </c>
    </row>
    <row r="255" spans="1:12" ht="15" thickBot="1">
      <c r="A255" s="5" t="s">
        <v>369</v>
      </c>
      <c r="B255" s="70">
        <v>223380</v>
      </c>
      <c r="C255" s="70">
        <v>516840</v>
      </c>
      <c r="D255" s="70">
        <v>167900</v>
      </c>
      <c r="E255" s="6">
        <v>469</v>
      </c>
      <c r="F255" s="60">
        <v>684740</v>
      </c>
      <c r="G255" s="10">
        <v>442</v>
      </c>
      <c r="I255" s="71" t="str">
        <f t="shared" si="9"/>
        <v>7900</v>
      </c>
      <c r="J255">
        <f t="shared" si="10"/>
        <v>4</v>
      </c>
      <c r="L255">
        <f t="shared" si="11"/>
        <v>7900</v>
      </c>
    </row>
    <row r="256" spans="1:12" ht="15" thickBot="1">
      <c r="A256" s="5" t="s">
        <v>370</v>
      </c>
      <c r="B256" s="70">
        <v>871620</v>
      </c>
      <c r="C256" s="70">
        <v>2017720</v>
      </c>
      <c r="D256" s="70">
        <v>654080</v>
      </c>
      <c r="E256" s="6">
        <v>1830</v>
      </c>
      <c r="F256" s="60">
        <v>2671800</v>
      </c>
      <c r="G256" s="10">
        <v>265</v>
      </c>
      <c r="I256" s="71" t="str">
        <f t="shared" si="9"/>
        <v>4080</v>
      </c>
      <c r="J256">
        <f t="shared" si="10"/>
        <v>4</v>
      </c>
      <c r="L256">
        <f t="shared" si="11"/>
        <v>4080</v>
      </c>
    </row>
    <row r="257" spans="1:12" ht="15" thickBot="1">
      <c r="A257" s="5" t="s">
        <v>371</v>
      </c>
      <c r="B257" s="70">
        <v>143080</v>
      </c>
      <c r="C257" s="70">
        <v>329960</v>
      </c>
      <c r="D257" s="70">
        <v>108040</v>
      </c>
      <c r="E257" s="6">
        <v>300</v>
      </c>
      <c r="F257" s="60">
        <v>438000</v>
      </c>
      <c r="G257" s="10">
        <v>308</v>
      </c>
      <c r="I257" s="71" t="str">
        <f t="shared" si="9"/>
        <v>8040</v>
      </c>
      <c r="J257">
        <f t="shared" si="10"/>
        <v>4</v>
      </c>
      <c r="L257">
        <f t="shared" si="11"/>
        <v>8040</v>
      </c>
    </row>
    <row r="258" spans="1:12" ht="15" thickBot="1">
      <c r="A258" s="5" t="s">
        <v>372</v>
      </c>
      <c r="B258" s="70">
        <v>278860</v>
      </c>
      <c r="C258" s="70">
        <v>646780</v>
      </c>
      <c r="D258" s="70">
        <v>210240</v>
      </c>
      <c r="E258" s="6">
        <v>587</v>
      </c>
      <c r="F258" s="60">
        <v>857020</v>
      </c>
      <c r="G258" s="10">
        <v>294</v>
      </c>
      <c r="I258" s="71" t="str">
        <f t="shared" si="9"/>
        <v>0240</v>
      </c>
      <c r="J258">
        <f t="shared" si="10"/>
        <v>4</v>
      </c>
      <c r="L258">
        <f t="shared" si="11"/>
        <v>240</v>
      </c>
    </row>
    <row r="259" spans="1:12" ht="15" thickBot="1">
      <c r="A259" s="5" t="s">
        <v>373</v>
      </c>
      <c r="B259" s="70">
        <v>465740</v>
      </c>
      <c r="C259" s="70">
        <v>1077480</v>
      </c>
      <c r="D259" s="70">
        <v>348940</v>
      </c>
      <c r="E259" s="6">
        <v>977</v>
      </c>
      <c r="F259" s="60">
        <v>1426420</v>
      </c>
      <c r="G259" s="10">
        <v>285</v>
      </c>
      <c r="I259" s="71" t="str">
        <f t="shared" si="9"/>
        <v>8940</v>
      </c>
      <c r="J259">
        <f t="shared" si="10"/>
        <v>4</v>
      </c>
      <c r="L259">
        <f t="shared" si="11"/>
        <v>8940</v>
      </c>
    </row>
    <row r="260" spans="1:12" ht="15" thickBot="1">
      <c r="A260" s="5" t="s">
        <v>374</v>
      </c>
      <c r="B260" s="70">
        <v>217540</v>
      </c>
      <c r="C260" s="70">
        <v>505160</v>
      </c>
      <c r="D260" s="70">
        <v>163520</v>
      </c>
      <c r="E260" s="6">
        <v>458</v>
      </c>
      <c r="F260" s="60">
        <v>668680</v>
      </c>
      <c r="G260" s="10">
        <v>469</v>
      </c>
      <c r="I260" s="71" t="str">
        <f t="shared" ref="I260:I323" si="12">RIGHT(D260,J260)</f>
        <v>3520</v>
      </c>
      <c r="J260">
        <f t="shared" ref="J260:J323" si="13">LEN(D260)-2</f>
        <v>4</v>
      </c>
      <c r="L260">
        <f t="shared" ref="L260:L323" si="14">_xlfn.NUMBERVALUE(I260)</f>
        <v>3520</v>
      </c>
    </row>
    <row r="261" spans="1:12" ht="15" thickBot="1">
      <c r="A261" s="5" t="s">
        <v>375</v>
      </c>
      <c r="B261" s="70">
        <v>134320</v>
      </c>
      <c r="C261" s="70">
        <v>310980</v>
      </c>
      <c r="D261" s="70">
        <v>100740</v>
      </c>
      <c r="E261" s="6">
        <v>282</v>
      </c>
      <c r="F261" s="60">
        <v>411720</v>
      </c>
      <c r="G261" s="10">
        <v>402</v>
      </c>
      <c r="I261" s="71" t="str">
        <f t="shared" si="12"/>
        <v>0740</v>
      </c>
      <c r="J261">
        <f t="shared" si="13"/>
        <v>4</v>
      </c>
      <c r="L261">
        <f t="shared" si="14"/>
        <v>740</v>
      </c>
    </row>
    <row r="262" spans="1:12" ht="15" thickBot="1">
      <c r="A262" s="5" t="s">
        <v>376</v>
      </c>
      <c r="B262" s="70">
        <v>84680</v>
      </c>
      <c r="C262" s="70">
        <v>197100</v>
      </c>
      <c r="D262" s="70">
        <v>62780</v>
      </c>
      <c r="E262" s="6">
        <v>178</v>
      </c>
      <c r="F262" s="60">
        <v>259880</v>
      </c>
      <c r="G262" s="10">
        <v>446</v>
      </c>
      <c r="I262" s="71" t="str">
        <f t="shared" si="12"/>
        <v>780</v>
      </c>
      <c r="J262">
        <f>LEN(D262)-2</f>
        <v>3</v>
      </c>
      <c r="L262">
        <f t="shared" si="14"/>
        <v>780</v>
      </c>
    </row>
    <row r="263" spans="1:12" ht="15" thickBot="1">
      <c r="A263" s="5" t="s">
        <v>377</v>
      </c>
      <c r="B263" s="70">
        <v>446760</v>
      </c>
      <c r="C263" s="70">
        <v>1035140</v>
      </c>
      <c r="D263" s="70">
        <v>334340</v>
      </c>
      <c r="E263" s="6">
        <v>938</v>
      </c>
      <c r="F263" s="60">
        <v>1369480</v>
      </c>
      <c r="G263" s="10">
        <v>246</v>
      </c>
      <c r="I263" s="71" t="str">
        <f t="shared" si="12"/>
        <v>4340</v>
      </c>
      <c r="J263">
        <f t="shared" si="13"/>
        <v>4</v>
      </c>
      <c r="L263">
        <f t="shared" si="14"/>
        <v>4340</v>
      </c>
    </row>
    <row r="264" spans="1:12" ht="15" thickBot="1">
      <c r="A264" s="5" t="s">
        <v>117</v>
      </c>
      <c r="B264" s="70">
        <v>103660</v>
      </c>
      <c r="C264" s="70">
        <v>239440</v>
      </c>
      <c r="D264" s="70">
        <v>77380</v>
      </c>
      <c r="E264" s="6">
        <v>217</v>
      </c>
      <c r="F264" s="60">
        <v>316820</v>
      </c>
      <c r="G264" s="10">
        <v>345</v>
      </c>
      <c r="I264" s="71" t="str">
        <f t="shared" si="12"/>
        <v>380</v>
      </c>
      <c r="J264">
        <f t="shared" si="13"/>
        <v>3</v>
      </c>
      <c r="L264">
        <f t="shared" si="14"/>
        <v>380</v>
      </c>
    </row>
    <row r="265" spans="1:12" ht="15" thickBot="1">
      <c r="A265" s="5" t="s">
        <v>378</v>
      </c>
      <c r="B265" s="70">
        <v>181040</v>
      </c>
      <c r="C265" s="70">
        <v>420480</v>
      </c>
      <c r="D265" s="70">
        <v>135780</v>
      </c>
      <c r="E265" s="6">
        <v>381</v>
      </c>
      <c r="F265" s="60">
        <v>556260</v>
      </c>
      <c r="G265" s="10">
        <v>325</v>
      </c>
      <c r="I265" s="71" t="str">
        <f t="shared" si="12"/>
        <v>5780</v>
      </c>
      <c r="J265">
        <f t="shared" si="13"/>
        <v>4</v>
      </c>
      <c r="L265">
        <f t="shared" si="14"/>
        <v>5780</v>
      </c>
    </row>
    <row r="266" spans="1:12" ht="15" thickBot="1">
      <c r="A266" s="5" t="s">
        <v>379</v>
      </c>
      <c r="B266" s="70">
        <v>204400</v>
      </c>
      <c r="C266" s="70">
        <v>473040</v>
      </c>
      <c r="D266" s="70">
        <v>151840</v>
      </c>
      <c r="E266" s="6">
        <v>428</v>
      </c>
      <c r="F266" s="60">
        <v>624880</v>
      </c>
      <c r="G266" s="10">
        <v>320</v>
      </c>
      <c r="I266" s="71" t="str">
        <f t="shared" si="12"/>
        <v>1840</v>
      </c>
      <c r="J266">
        <f t="shared" si="13"/>
        <v>4</v>
      </c>
      <c r="L266">
        <f t="shared" si="14"/>
        <v>1840</v>
      </c>
    </row>
    <row r="267" spans="1:12" ht="15" thickBot="1">
      <c r="A267" s="5" t="s">
        <v>119</v>
      </c>
      <c r="B267" s="70">
        <v>442380</v>
      </c>
      <c r="C267" s="70">
        <v>1024920</v>
      </c>
      <c r="D267" s="70">
        <v>332880</v>
      </c>
      <c r="E267" s="6">
        <v>930</v>
      </c>
      <c r="F267" s="60">
        <v>1357800</v>
      </c>
      <c r="G267" s="10">
        <v>319</v>
      </c>
      <c r="I267" s="71" t="str">
        <f t="shared" si="12"/>
        <v>2880</v>
      </c>
      <c r="J267">
        <f t="shared" si="13"/>
        <v>4</v>
      </c>
      <c r="L267">
        <f t="shared" si="14"/>
        <v>2880</v>
      </c>
    </row>
    <row r="268" spans="1:12" ht="15" thickBot="1">
      <c r="A268" s="5" t="s">
        <v>380</v>
      </c>
      <c r="B268" s="70">
        <v>318280</v>
      </c>
      <c r="C268" s="70">
        <v>737300</v>
      </c>
      <c r="D268" s="70">
        <v>239440</v>
      </c>
      <c r="E268" s="6">
        <v>669</v>
      </c>
      <c r="F268" s="60">
        <v>976740</v>
      </c>
      <c r="G268" s="10">
        <v>272</v>
      </c>
      <c r="I268" s="71" t="str">
        <f t="shared" si="12"/>
        <v>9440</v>
      </c>
      <c r="J268">
        <f t="shared" si="13"/>
        <v>4</v>
      </c>
      <c r="L268">
        <f t="shared" si="14"/>
        <v>9440</v>
      </c>
    </row>
    <row r="269" spans="1:12" ht="15" thickBot="1">
      <c r="A269" s="5" t="s">
        <v>381</v>
      </c>
      <c r="B269" s="70">
        <v>283240</v>
      </c>
      <c r="C269" s="70">
        <v>655540</v>
      </c>
      <c r="D269" s="70">
        <v>213160</v>
      </c>
      <c r="E269" s="6">
        <v>595</v>
      </c>
      <c r="F269" s="60">
        <v>868700</v>
      </c>
      <c r="G269" s="10">
        <v>453</v>
      </c>
      <c r="I269" s="71" t="str">
        <f t="shared" si="12"/>
        <v>3160</v>
      </c>
      <c r="J269">
        <f t="shared" si="13"/>
        <v>4</v>
      </c>
      <c r="L269">
        <f t="shared" si="14"/>
        <v>3160</v>
      </c>
    </row>
    <row r="270" spans="1:12" ht="15" thickBot="1">
      <c r="A270" s="5" t="s">
        <v>382</v>
      </c>
      <c r="B270" s="70">
        <v>963600</v>
      </c>
      <c r="C270" s="70">
        <v>2232340</v>
      </c>
      <c r="D270" s="70">
        <v>722700</v>
      </c>
      <c r="E270" s="6">
        <v>2024</v>
      </c>
      <c r="F270" s="60">
        <v>2955040</v>
      </c>
      <c r="G270" s="10">
        <v>295</v>
      </c>
      <c r="I270" s="71" t="str">
        <f t="shared" si="12"/>
        <v>2700</v>
      </c>
      <c r="J270">
        <f t="shared" si="13"/>
        <v>4</v>
      </c>
      <c r="L270">
        <f t="shared" si="14"/>
        <v>2700</v>
      </c>
    </row>
    <row r="271" spans="1:12" ht="15" thickBot="1">
      <c r="A271" s="5" t="s">
        <v>383</v>
      </c>
      <c r="B271" s="70">
        <v>601520</v>
      </c>
      <c r="C271" s="70">
        <v>1392840</v>
      </c>
      <c r="D271" s="70">
        <v>449680</v>
      </c>
      <c r="E271" s="6">
        <v>1262</v>
      </c>
      <c r="F271" s="60">
        <v>1842520</v>
      </c>
      <c r="G271" s="10">
        <v>244</v>
      </c>
      <c r="I271" s="71" t="str">
        <f t="shared" si="12"/>
        <v>9680</v>
      </c>
      <c r="J271">
        <f t="shared" si="13"/>
        <v>4</v>
      </c>
      <c r="L271">
        <f t="shared" si="14"/>
        <v>9680</v>
      </c>
    </row>
    <row r="272" spans="1:12" ht="15" thickBot="1">
      <c r="A272" s="5" t="s">
        <v>384</v>
      </c>
      <c r="B272" s="70">
        <v>45260</v>
      </c>
      <c r="C272" s="70">
        <v>105120</v>
      </c>
      <c r="D272" s="70">
        <v>35040</v>
      </c>
      <c r="E272" s="6">
        <v>96</v>
      </c>
      <c r="F272" s="60">
        <v>140160</v>
      </c>
      <c r="G272" s="10">
        <v>434</v>
      </c>
      <c r="I272" s="71" t="str">
        <f t="shared" si="12"/>
        <v>040</v>
      </c>
      <c r="J272">
        <f t="shared" si="13"/>
        <v>3</v>
      </c>
      <c r="L272">
        <f t="shared" si="14"/>
        <v>40</v>
      </c>
    </row>
    <row r="273" spans="1:12" ht="15" thickBot="1">
      <c r="A273" s="5" t="s">
        <v>385</v>
      </c>
      <c r="B273" s="70">
        <v>156220</v>
      </c>
      <c r="C273" s="70">
        <v>362080</v>
      </c>
      <c r="D273" s="70">
        <v>118260</v>
      </c>
      <c r="E273" s="6">
        <v>329</v>
      </c>
      <c r="F273" s="60">
        <v>480340</v>
      </c>
      <c r="G273" s="10">
        <v>378</v>
      </c>
      <c r="I273" s="71" t="str">
        <f t="shared" si="12"/>
        <v>8260</v>
      </c>
      <c r="J273">
        <f t="shared" si="13"/>
        <v>4</v>
      </c>
      <c r="L273">
        <f t="shared" si="14"/>
        <v>8260</v>
      </c>
    </row>
    <row r="274" spans="1:12" ht="15" thickBot="1">
      <c r="A274" s="5" t="s">
        <v>386</v>
      </c>
      <c r="B274" s="70">
        <v>159140</v>
      </c>
      <c r="C274" s="70">
        <v>369380</v>
      </c>
      <c r="D274" s="70">
        <v>119720</v>
      </c>
      <c r="E274" s="6">
        <v>335</v>
      </c>
      <c r="F274" s="60">
        <v>489100</v>
      </c>
      <c r="G274" s="10">
        <v>467</v>
      </c>
      <c r="I274" s="71" t="str">
        <f t="shared" si="12"/>
        <v>9720</v>
      </c>
      <c r="J274">
        <f t="shared" si="13"/>
        <v>4</v>
      </c>
      <c r="L274">
        <f t="shared" si="14"/>
        <v>9720</v>
      </c>
    </row>
    <row r="275" spans="1:12" ht="15" thickBot="1">
      <c r="A275" s="5" t="s">
        <v>387</v>
      </c>
      <c r="B275" s="70">
        <v>259880</v>
      </c>
      <c r="C275" s="70">
        <v>601520</v>
      </c>
      <c r="D275" s="70">
        <v>195640</v>
      </c>
      <c r="E275" s="6">
        <v>546</v>
      </c>
      <c r="F275" s="60">
        <v>797160</v>
      </c>
      <c r="G275" s="10">
        <v>257</v>
      </c>
      <c r="I275" s="71" t="str">
        <f t="shared" si="12"/>
        <v>5640</v>
      </c>
      <c r="J275">
        <f t="shared" si="13"/>
        <v>4</v>
      </c>
      <c r="L275">
        <f t="shared" si="14"/>
        <v>5640</v>
      </c>
    </row>
    <row r="276" spans="1:12" ht="15" thickBot="1">
      <c r="A276" s="5" t="s">
        <v>388</v>
      </c>
      <c r="B276" s="70">
        <v>220460</v>
      </c>
      <c r="C276" s="70">
        <v>511000</v>
      </c>
      <c r="D276" s="70">
        <v>164980</v>
      </c>
      <c r="E276" s="6">
        <v>463</v>
      </c>
      <c r="F276" s="60">
        <v>675980</v>
      </c>
      <c r="G276" s="10">
        <v>316</v>
      </c>
      <c r="I276" s="71" t="str">
        <f t="shared" si="12"/>
        <v>4980</v>
      </c>
      <c r="J276">
        <f t="shared" si="13"/>
        <v>4</v>
      </c>
      <c r="L276">
        <f t="shared" si="14"/>
        <v>4980</v>
      </c>
    </row>
    <row r="277" spans="1:12" ht="15" thickBot="1">
      <c r="A277" s="5" t="s">
        <v>389</v>
      </c>
      <c r="B277" s="70">
        <v>1036600</v>
      </c>
      <c r="C277" s="70">
        <v>2400240</v>
      </c>
      <c r="D277" s="70">
        <v>776720</v>
      </c>
      <c r="E277" s="6">
        <v>2176</v>
      </c>
      <c r="F277" s="60">
        <v>3176960</v>
      </c>
      <c r="G277" s="10">
        <v>339</v>
      </c>
      <c r="I277" s="71" t="str">
        <f t="shared" si="12"/>
        <v>6720</v>
      </c>
      <c r="J277">
        <f t="shared" si="13"/>
        <v>4</v>
      </c>
      <c r="L277">
        <f t="shared" si="14"/>
        <v>6720</v>
      </c>
    </row>
    <row r="278" spans="1:12" ht="15" thickBot="1">
      <c r="A278" s="5" t="s">
        <v>390</v>
      </c>
      <c r="B278" s="70">
        <v>160600</v>
      </c>
      <c r="C278" s="70">
        <v>372300</v>
      </c>
      <c r="D278" s="70">
        <v>119720</v>
      </c>
      <c r="E278" s="6">
        <v>337</v>
      </c>
      <c r="F278" s="60">
        <v>492020</v>
      </c>
      <c r="G278" s="10">
        <v>400</v>
      </c>
      <c r="I278" s="71" t="str">
        <f t="shared" si="12"/>
        <v>9720</v>
      </c>
      <c r="J278">
        <f t="shared" si="13"/>
        <v>4</v>
      </c>
      <c r="L278">
        <f t="shared" si="14"/>
        <v>9720</v>
      </c>
    </row>
    <row r="279" spans="1:12" ht="15" thickBot="1">
      <c r="A279" s="5" t="s">
        <v>391</v>
      </c>
      <c r="B279" s="70">
        <v>312440</v>
      </c>
      <c r="C279" s="70">
        <v>722700</v>
      </c>
      <c r="D279" s="70">
        <v>235060</v>
      </c>
      <c r="E279" s="6">
        <v>656</v>
      </c>
      <c r="F279" s="60">
        <v>957760</v>
      </c>
      <c r="G279" s="10">
        <v>324</v>
      </c>
      <c r="I279" s="71" t="str">
        <f t="shared" si="12"/>
        <v>5060</v>
      </c>
      <c r="J279">
        <f t="shared" si="13"/>
        <v>4</v>
      </c>
      <c r="L279">
        <f t="shared" si="14"/>
        <v>5060</v>
      </c>
    </row>
    <row r="280" spans="1:12" ht="15" thickBot="1">
      <c r="A280" s="5" t="s">
        <v>392</v>
      </c>
      <c r="B280" s="70">
        <v>324120</v>
      </c>
      <c r="C280" s="70">
        <v>750440</v>
      </c>
      <c r="D280" s="70">
        <v>243820</v>
      </c>
      <c r="E280" s="6">
        <v>681</v>
      </c>
      <c r="F280" s="60">
        <v>994260</v>
      </c>
      <c r="G280" s="10">
        <v>381</v>
      </c>
      <c r="I280" s="71" t="str">
        <f t="shared" si="12"/>
        <v>3820</v>
      </c>
      <c r="J280">
        <f t="shared" si="13"/>
        <v>4</v>
      </c>
      <c r="L280">
        <f t="shared" si="14"/>
        <v>3820</v>
      </c>
    </row>
    <row r="281" spans="1:12" ht="15" thickBot="1">
      <c r="A281" s="5" t="s">
        <v>393</v>
      </c>
      <c r="B281" s="70">
        <v>440920</v>
      </c>
      <c r="C281" s="70">
        <v>1020540</v>
      </c>
      <c r="D281" s="70">
        <v>329960</v>
      </c>
      <c r="E281" s="6">
        <v>925</v>
      </c>
      <c r="F281" s="60">
        <v>1350500</v>
      </c>
      <c r="G281" s="10">
        <v>283</v>
      </c>
      <c r="I281" s="71" t="str">
        <f t="shared" si="12"/>
        <v>9960</v>
      </c>
      <c r="J281">
        <f t="shared" si="13"/>
        <v>4</v>
      </c>
      <c r="L281">
        <f t="shared" si="14"/>
        <v>9960</v>
      </c>
    </row>
    <row r="282" spans="1:12" ht="15" thickBot="1">
      <c r="A282" s="5" t="s">
        <v>394</v>
      </c>
      <c r="B282" s="70">
        <v>74460</v>
      </c>
      <c r="C282" s="70">
        <v>172280</v>
      </c>
      <c r="D282" s="70">
        <v>55480</v>
      </c>
      <c r="E282" s="6">
        <v>156</v>
      </c>
      <c r="F282" s="60">
        <v>227760</v>
      </c>
      <c r="G282" s="10">
        <v>408</v>
      </c>
      <c r="I282" s="71" t="str">
        <f t="shared" si="12"/>
        <v>480</v>
      </c>
      <c r="J282">
        <f t="shared" si="13"/>
        <v>3</v>
      </c>
      <c r="L282">
        <f t="shared" si="14"/>
        <v>480</v>
      </c>
    </row>
    <row r="283" spans="1:12" ht="15" thickBot="1">
      <c r="A283" s="5" t="s">
        <v>395</v>
      </c>
      <c r="B283" s="70">
        <v>100740</v>
      </c>
      <c r="C283" s="70">
        <v>233600</v>
      </c>
      <c r="D283" s="70">
        <v>74460</v>
      </c>
      <c r="E283" s="6">
        <v>211</v>
      </c>
      <c r="F283" s="60">
        <v>308060</v>
      </c>
      <c r="G283" s="10">
        <v>420</v>
      </c>
      <c r="I283" s="71" t="str">
        <f t="shared" si="12"/>
        <v>460</v>
      </c>
      <c r="J283">
        <f t="shared" si="13"/>
        <v>3</v>
      </c>
      <c r="L283">
        <f t="shared" si="14"/>
        <v>460</v>
      </c>
    </row>
    <row r="284" spans="1:12" ht="15" thickBot="1">
      <c r="A284" s="5" t="s">
        <v>396</v>
      </c>
      <c r="B284" s="70">
        <v>118260</v>
      </c>
      <c r="C284" s="70">
        <v>274480</v>
      </c>
      <c r="D284" s="70">
        <v>89060</v>
      </c>
      <c r="E284" s="6">
        <v>249</v>
      </c>
      <c r="F284" s="60">
        <v>363540</v>
      </c>
      <c r="G284" s="10">
        <v>314</v>
      </c>
      <c r="I284" s="71" t="str">
        <f t="shared" si="12"/>
        <v>060</v>
      </c>
      <c r="J284">
        <f t="shared" si="13"/>
        <v>3</v>
      </c>
      <c r="L284">
        <f t="shared" si="14"/>
        <v>60</v>
      </c>
    </row>
    <row r="285" spans="1:12" ht="15" thickBot="1">
      <c r="A285" s="5" t="s">
        <v>121</v>
      </c>
      <c r="B285" s="70">
        <v>763580</v>
      </c>
      <c r="C285" s="70">
        <v>1769520</v>
      </c>
      <c r="D285" s="70">
        <v>573780</v>
      </c>
      <c r="E285" s="6">
        <v>1605</v>
      </c>
      <c r="F285" s="60">
        <v>2343300</v>
      </c>
      <c r="G285" s="10">
        <v>488</v>
      </c>
      <c r="I285" s="71" t="str">
        <f t="shared" si="12"/>
        <v>3780</v>
      </c>
      <c r="J285">
        <f t="shared" si="13"/>
        <v>4</v>
      </c>
      <c r="L285">
        <f t="shared" si="14"/>
        <v>3780</v>
      </c>
    </row>
    <row r="286" spans="1:12" ht="15" thickBot="1">
      <c r="A286" s="5" t="s">
        <v>397</v>
      </c>
      <c r="B286" s="70">
        <v>254040</v>
      </c>
      <c r="C286" s="70">
        <v>589840</v>
      </c>
      <c r="D286" s="70">
        <v>191260</v>
      </c>
      <c r="E286" s="6">
        <v>535</v>
      </c>
      <c r="F286" s="60">
        <v>781100</v>
      </c>
      <c r="G286" s="10">
        <v>507</v>
      </c>
      <c r="I286" s="71" t="str">
        <f t="shared" si="12"/>
        <v>1260</v>
      </c>
      <c r="J286">
        <f t="shared" si="13"/>
        <v>4</v>
      </c>
      <c r="L286">
        <f t="shared" si="14"/>
        <v>1260</v>
      </c>
    </row>
    <row r="287" spans="1:12" ht="15" thickBot="1">
      <c r="A287" s="5" t="s">
        <v>398</v>
      </c>
      <c r="B287" s="70">
        <v>75920</v>
      </c>
      <c r="C287" s="70">
        <v>175200</v>
      </c>
      <c r="D287" s="70">
        <v>56940</v>
      </c>
      <c r="E287" s="6">
        <v>159</v>
      </c>
      <c r="F287" s="60">
        <v>232140</v>
      </c>
      <c r="G287" s="10">
        <v>274</v>
      </c>
      <c r="I287" s="71" t="str">
        <f t="shared" si="12"/>
        <v>940</v>
      </c>
      <c r="J287">
        <f t="shared" si="13"/>
        <v>3</v>
      </c>
      <c r="L287">
        <f t="shared" si="14"/>
        <v>940</v>
      </c>
    </row>
    <row r="288" spans="1:12" ht="15" thickBot="1">
      <c r="A288" s="5" t="s">
        <v>399</v>
      </c>
      <c r="B288" s="70">
        <v>141620</v>
      </c>
      <c r="C288" s="70">
        <v>327040</v>
      </c>
      <c r="D288" s="70">
        <v>106580</v>
      </c>
      <c r="E288" s="6">
        <v>297</v>
      </c>
      <c r="F288" s="60">
        <v>433620</v>
      </c>
      <c r="G288" s="10">
        <v>331</v>
      </c>
      <c r="I288" s="71" t="str">
        <f t="shared" si="12"/>
        <v>6580</v>
      </c>
      <c r="J288">
        <f t="shared" si="13"/>
        <v>4</v>
      </c>
      <c r="L288">
        <f t="shared" si="14"/>
        <v>6580</v>
      </c>
    </row>
    <row r="289" spans="1:12" ht="15" thickBot="1">
      <c r="A289" s="5" t="s">
        <v>400</v>
      </c>
      <c r="B289" s="70">
        <v>192720</v>
      </c>
      <c r="C289" s="70">
        <v>446760</v>
      </c>
      <c r="D289" s="70">
        <v>146000</v>
      </c>
      <c r="E289" s="6">
        <v>406</v>
      </c>
      <c r="F289" s="60">
        <v>592760</v>
      </c>
      <c r="G289" s="10">
        <v>390</v>
      </c>
      <c r="I289" s="71" t="str">
        <f t="shared" si="12"/>
        <v>6000</v>
      </c>
      <c r="J289">
        <f t="shared" si="13"/>
        <v>4</v>
      </c>
      <c r="L289">
        <f t="shared" si="14"/>
        <v>6000</v>
      </c>
    </row>
    <row r="290" spans="1:12" ht="15" thickBot="1">
      <c r="A290" s="5" t="s">
        <v>401</v>
      </c>
      <c r="B290" s="70">
        <v>385440</v>
      </c>
      <c r="C290" s="70">
        <v>892060</v>
      </c>
      <c r="D290" s="70">
        <v>289080</v>
      </c>
      <c r="E290" s="6">
        <v>809</v>
      </c>
      <c r="F290" s="60">
        <v>1181140</v>
      </c>
      <c r="G290" s="10">
        <v>212</v>
      </c>
      <c r="I290" s="71" t="str">
        <f t="shared" si="12"/>
        <v>9080</v>
      </c>
      <c r="J290">
        <f t="shared" si="13"/>
        <v>4</v>
      </c>
      <c r="L290">
        <f t="shared" si="14"/>
        <v>9080</v>
      </c>
    </row>
    <row r="291" spans="1:12" ht="15" thickBot="1">
      <c r="A291" s="5" t="s">
        <v>402</v>
      </c>
      <c r="B291" s="70">
        <v>245280</v>
      </c>
      <c r="C291" s="70">
        <v>567940</v>
      </c>
      <c r="D291" s="70">
        <v>185420</v>
      </c>
      <c r="E291" s="6">
        <v>516</v>
      </c>
      <c r="F291" s="60">
        <v>753360</v>
      </c>
      <c r="G291" s="10">
        <v>366</v>
      </c>
      <c r="I291" s="71" t="str">
        <f t="shared" si="12"/>
        <v>5420</v>
      </c>
      <c r="J291">
        <f t="shared" si="13"/>
        <v>4</v>
      </c>
      <c r="L291">
        <f t="shared" si="14"/>
        <v>5420</v>
      </c>
    </row>
    <row r="292" spans="1:12" ht="15" thickBot="1">
      <c r="A292" s="5" t="s">
        <v>403</v>
      </c>
      <c r="B292" s="70">
        <v>252580</v>
      </c>
      <c r="C292" s="70">
        <v>584000</v>
      </c>
      <c r="D292" s="70">
        <v>189800</v>
      </c>
      <c r="E292" s="6">
        <v>530</v>
      </c>
      <c r="F292" s="60">
        <v>773800</v>
      </c>
      <c r="G292" s="10">
        <v>360</v>
      </c>
      <c r="I292" s="71" t="str">
        <f t="shared" si="12"/>
        <v>9800</v>
      </c>
      <c r="J292">
        <f t="shared" si="13"/>
        <v>4</v>
      </c>
      <c r="L292">
        <f t="shared" si="14"/>
        <v>9800</v>
      </c>
    </row>
    <row r="293" spans="1:12" ht="15" thickBot="1">
      <c r="A293" s="5" t="s">
        <v>404</v>
      </c>
      <c r="B293" s="70">
        <v>245280</v>
      </c>
      <c r="C293" s="70">
        <v>567940</v>
      </c>
      <c r="D293" s="70">
        <v>185420</v>
      </c>
      <c r="E293" s="6">
        <v>516</v>
      </c>
      <c r="F293" s="60">
        <v>753360</v>
      </c>
      <c r="G293" s="10">
        <v>435</v>
      </c>
      <c r="I293" s="71" t="str">
        <f t="shared" si="12"/>
        <v>5420</v>
      </c>
      <c r="J293">
        <f t="shared" si="13"/>
        <v>4</v>
      </c>
      <c r="L293">
        <f t="shared" si="14"/>
        <v>5420</v>
      </c>
    </row>
    <row r="294" spans="1:12" ht="15" thickBot="1">
      <c r="A294" s="5" t="s">
        <v>405</v>
      </c>
      <c r="B294" s="70">
        <v>341640</v>
      </c>
      <c r="C294" s="70">
        <v>789860</v>
      </c>
      <c r="D294" s="70">
        <v>256960</v>
      </c>
      <c r="E294" s="6">
        <v>717</v>
      </c>
      <c r="F294" s="60">
        <v>1046820</v>
      </c>
      <c r="G294" s="10">
        <v>431</v>
      </c>
      <c r="I294" s="71" t="str">
        <f t="shared" si="12"/>
        <v>6960</v>
      </c>
      <c r="J294">
        <f t="shared" si="13"/>
        <v>4</v>
      </c>
      <c r="L294">
        <f t="shared" si="14"/>
        <v>6960</v>
      </c>
    </row>
    <row r="295" spans="1:12" ht="15" thickBot="1">
      <c r="A295" s="5" t="s">
        <v>406</v>
      </c>
      <c r="B295" s="70">
        <v>779640</v>
      </c>
      <c r="C295" s="70">
        <v>1806020</v>
      </c>
      <c r="D295" s="70">
        <v>585460</v>
      </c>
      <c r="E295" s="6">
        <v>1638</v>
      </c>
      <c r="F295" s="60">
        <v>2391480</v>
      </c>
      <c r="G295" s="10">
        <v>290</v>
      </c>
      <c r="I295" s="71" t="str">
        <f t="shared" si="12"/>
        <v>5460</v>
      </c>
      <c r="J295">
        <f t="shared" si="13"/>
        <v>4</v>
      </c>
      <c r="L295">
        <f t="shared" si="14"/>
        <v>5460</v>
      </c>
    </row>
    <row r="296" spans="1:12" ht="15" thickBot="1">
      <c r="A296" s="5" t="s">
        <v>407</v>
      </c>
      <c r="B296" s="70">
        <v>293460</v>
      </c>
      <c r="C296" s="70">
        <v>680360</v>
      </c>
      <c r="D296" s="70">
        <v>220460</v>
      </c>
      <c r="E296" s="6">
        <v>617</v>
      </c>
      <c r="F296" s="60">
        <v>900820</v>
      </c>
      <c r="G296" s="10">
        <v>323</v>
      </c>
      <c r="I296" s="71" t="str">
        <f t="shared" si="12"/>
        <v>0460</v>
      </c>
      <c r="J296">
        <f t="shared" si="13"/>
        <v>4</v>
      </c>
      <c r="L296">
        <f t="shared" si="14"/>
        <v>460</v>
      </c>
    </row>
    <row r="297" spans="1:12" ht="15" thickBot="1">
      <c r="A297" s="5" t="s">
        <v>408</v>
      </c>
      <c r="B297" s="70">
        <v>303680</v>
      </c>
      <c r="C297" s="70">
        <v>702260</v>
      </c>
      <c r="D297" s="70">
        <v>227760</v>
      </c>
      <c r="E297" s="6">
        <v>637</v>
      </c>
      <c r="F297" s="60">
        <v>930020</v>
      </c>
      <c r="G297" s="10">
        <v>389</v>
      </c>
      <c r="I297" s="71" t="str">
        <f t="shared" si="12"/>
        <v>7760</v>
      </c>
      <c r="J297">
        <f t="shared" si="13"/>
        <v>4</v>
      </c>
      <c r="L297">
        <f t="shared" si="14"/>
        <v>7760</v>
      </c>
    </row>
    <row r="298" spans="1:12" ht="15" thickBot="1">
      <c r="A298" s="5" t="s">
        <v>409</v>
      </c>
      <c r="B298" s="70">
        <v>316820</v>
      </c>
      <c r="C298" s="70">
        <v>734380</v>
      </c>
      <c r="D298" s="70">
        <v>237980</v>
      </c>
      <c r="E298" s="6">
        <v>666</v>
      </c>
      <c r="F298" s="60">
        <v>972360</v>
      </c>
      <c r="G298" s="10">
        <v>307</v>
      </c>
      <c r="I298" s="71" t="str">
        <f t="shared" si="12"/>
        <v>7980</v>
      </c>
      <c r="J298">
        <f t="shared" si="13"/>
        <v>4</v>
      </c>
      <c r="L298">
        <f t="shared" si="14"/>
        <v>7980</v>
      </c>
    </row>
    <row r="299" spans="1:12" ht="15" thickBot="1">
      <c r="A299" s="5" t="s">
        <v>410</v>
      </c>
      <c r="B299" s="70">
        <v>5840</v>
      </c>
      <c r="C299" s="70">
        <v>13140</v>
      </c>
      <c r="D299" s="70">
        <v>4380</v>
      </c>
      <c r="E299" s="6">
        <v>12</v>
      </c>
      <c r="F299" s="60">
        <v>17520</v>
      </c>
      <c r="G299" s="10">
        <v>419</v>
      </c>
      <c r="I299" s="71" t="str">
        <f t="shared" si="12"/>
        <v>80</v>
      </c>
      <c r="J299">
        <f t="shared" si="13"/>
        <v>2</v>
      </c>
      <c r="L299">
        <f t="shared" si="14"/>
        <v>80</v>
      </c>
    </row>
    <row r="300" spans="1:12" ht="15" thickBot="1">
      <c r="A300" s="5" t="s">
        <v>411</v>
      </c>
      <c r="B300" s="70">
        <v>363540</v>
      </c>
      <c r="C300" s="70">
        <v>840960</v>
      </c>
      <c r="D300" s="70">
        <v>273020</v>
      </c>
      <c r="E300" s="6">
        <v>763</v>
      </c>
      <c r="F300" s="60">
        <v>1113980</v>
      </c>
      <c r="G300" s="10">
        <v>247</v>
      </c>
      <c r="I300" s="71" t="str">
        <f t="shared" si="12"/>
        <v>3020</v>
      </c>
      <c r="J300">
        <f t="shared" si="13"/>
        <v>4</v>
      </c>
      <c r="L300">
        <f t="shared" si="14"/>
        <v>3020</v>
      </c>
    </row>
    <row r="301" spans="1:12" ht="15" thickBot="1">
      <c r="A301" s="5" t="s">
        <v>412</v>
      </c>
      <c r="B301" s="70">
        <v>119720</v>
      </c>
      <c r="C301" s="70">
        <v>277400</v>
      </c>
      <c r="D301" s="70">
        <v>90520</v>
      </c>
      <c r="E301" s="6">
        <v>252</v>
      </c>
      <c r="F301" s="60">
        <v>367920</v>
      </c>
      <c r="G301" s="10">
        <v>319</v>
      </c>
      <c r="I301" s="71" t="str">
        <f t="shared" si="12"/>
        <v>520</v>
      </c>
      <c r="J301">
        <f t="shared" si="13"/>
        <v>3</v>
      </c>
      <c r="L301">
        <f t="shared" si="14"/>
        <v>520</v>
      </c>
    </row>
    <row r="302" spans="1:12" ht="15" thickBot="1">
      <c r="A302" s="5" t="s">
        <v>1396</v>
      </c>
      <c r="B302" s="70">
        <v>367920</v>
      </c>
      <c r="C302" s="70">
        <v>852640</v>
      </c>
      <c r="D302" s="70">
        <v>275940</v>
      </c>
      <c r="E302" s="6">
        <v>773</v>
      </c>
      <c r="F302" s="60">
        <v>1128580</v>
      </c>
      <c r="G302" s="19" t="s">
        <v>1533</v>
      </c>
      <c r="I302" s="71" t="str">
        <f t="shared" si="12"/>
        <v>5940</v>
      </c>
      <c r="J302">
        <f t="shared" si="13"/>
        <v>4</v>
      </c>
      <c r="L302">
        <f t="shared" si="14"/>
        <v>5940</v>
      </c>
    </row>
    <row r="303" spans="1:12" ht="15" thickBot="1">
      <c r="A303" s="5" t="s">
        <v>414</v>
      </c>
      <c r="B303" s="70">
        <v>93440</v>
      </c>
      <c r="C303" s="70">
        <v>217540</v>
      </c>
      <c r="D303" s="70">
        <v>70080</v>
      </c>
      <c r="E303" s="6">
        <v>197</v>
      </c>
      <c r="F303" s="60">
        <v>287620</v>
      </c>
      <c r="G303" s="10">
        <v>506</v>
      </c>
      <c r="I303" s="71" t="str">
        <f t="shared" si="12"/>
        <v>080</v>
      </c>
      <c r="J303">
        <f t="shared" si="13"/>
        <v>3</v>
      </c>
      <c r="L303">
        <f t="shared" si="14"/>
        <v>80</v>
      </c>
    </row>
    <row r="304" spans="1:12" ht="15" thickBot="1">
      <c r="A304" s="5" t="s">
        <v>415</v>
      </c>
      <c r="B304" s="70">
        <v>189800</v>
      </c>
      <c r="C304" s="70">
        <v>439460</v>
      </c>
      <c r="D304" s="70">
        <v>141620</v>
      </c>
      <c r="E304" s="6">
        <v>398</v>
      </c>
      <c r="F304" s="60">
        <v>581080</v>
      </c>
      <c r="G304" s="10">
        <v>419</v>
      </c>
      <c r="I304" s="71" t="str">
        <f t="shared" si="12"/>
        <v>1620</v>
      </c>
      <c r="J304">
        <f t="shared" si="13"/>
        <v>4</v>
      </c>
      <c r="L304">
        <f t="shared" si="14"/>
        <v>1620</v>
      </c>
    </row>
    <row r="305" spans="1:12" ht="15" thickBot="1">
      <c r="A305" s="5" t="s">
        <v>416</v>
      </c>
      <c r="B305" s="70">
        <v>140160</v>
      </c>
      <c r="C305" s="70">
        <v>324120</v>
      </c>
      <c r="D305" s="70">
        <v>105120</v>
      </c>
      <c r="E305" s="6">
        <v>294</v>
      </c>
      <c r="F305" s="60">
        <v>429240</v>
      </c>
      <c r="G305" s="10">
        <v>533</v>
      </c>
      <c r="I305" s="71" t="str">
        <f t="shared" si="12"/>
        <v>5120</v>
      </c>
      <c r="J305">
        <f t="shared" si="13"/>
        <v>4</v>
      </c>
      <c r="L305">
        <f t="shared" si="14"/>
        <v>5120</v>
      </c>
    </row>
    <row r="306" spans="1:12" ht="15" thickBot="1">
      <c r="A306" s="5" t="s">
        <v>417</v>
      </c>
      <c r="B306" s="70">
        <v>626340</v>
      </c>
      <c r="C306" s="70">
        <v>1451240</v>
      </c>
      <c r="D306" s="70">
        <v>470120</v>
      </c>
      <c r="E306" s="6">
        <v>1316</v>
      </c>
      <c r="F306" s="60">
        <v>1921360</v>
      </c>
      <c r="G306" s="10">
        <v>239</v>
      </c>
      <c r="I306" s="71" t="str">
        <f t="shared" si="12"/>
        <v>0120</v>
      </c>
      <c r="J306">
        <f t="shared" si="13"/>
        <v>4</v>
      </c>
      <c r="L306">
        <f t="shared" si="14"/>
        <v>120</v>
      </c>
    </row>
    <row r="307" spans="1:12" ht="15" thickBot="1">
      <c r="A307" s="5" t="s">
        <v>418</v>
      </c>
      <c r="B307" s="70">
        <v>110960</v>
      </c>
      <c r="C307" s="70">
        <v>256960</v>
      </c>
      <c r="D307" s="70">
        <v>83220</v>
      </c>
      <c r="E307" s="6">
        <v>233</v>
      </c>
      <c r="F307" s="60">
        <v>340180</v>
      </c>
      <c r="G307" s="10">
        <v>481</v>
      </c>
      <c r="I307" s="71" t="str">
        <f t="shared" si="12"/>
        <v>220</v>
      </c>
      <c r="J307">
        <f t="shared" si="13"/>
        <v>3</v>
      </c>
      <c r="L307">
        <f t="shared" si="14"/>
        <v>220</v>
      </c>
    </row>
    <row r="308" spans="1:12" ht="15" thickBot="1">
      <c r="A308" s="5" t="s">
        <v>419</v>
      </c>
      <c r="B308" s="70">
        <v>353320</v>
      </c>
      <c r="C308" s="70">
        <v>819060</v>
      </c>
      <c r="D308" s="70">
        <v>265720</v>
      </c>
      <c r="E308" s="6">
        <v>743</v>
      </c>
      <c r="F308" s="60">
        <v>1084780</v>
      </c>
      <c r="G308" s="10">
        <v>349</v>
      </c>
      <c r="I308" s="71" t="str">
        <f t="shared" si="12"/>
        <v>5720</v>
      </c>
      <c r="J308">
        <f t="shared" si="13"/>
        <v>4</v>
      </c>
      <c r="L308">
        <f t="shared" si="14"/>
        <v>5720</v>
      </c>
    </row>
    <row r="309" spans="1:12" ht="15" thickBot="1">
      <c r="A309" s="5" t="s">
        <v>420</v>
      </c>
      <c r="B309" s="70">
        <v>138700</v>
      </c>
      <c r="C309" s="70">
        <v>321200</v>
      </c>
      <c r="D309" s="70">
        <v>103660</v>
      </c>
      <c r="E309" s="6">
        <v>291</v>
      </c>
      <c r="F309" s="60">
        <v>424860</v>
      </c>
      <c r="G309" s="10">
        <v>372</v>
      </c>
      <c r="I309" s="71" t="str">
        <f t="shared" si="12"/>
        <v>3660</v>
      </c>
      <c r="J309">
        <f t="shared" si="13"/>
        <v>4</v>
      </c>
      <c r="L309">
        <f t="shared" si="14"/>
        <v>3660</v>
      </c>
    </row>
    <row r="310" spans="1:12" ht="15" thickBot="1">
      <c r="A310" s="5" t="s">
        <v>421</v>
      </c>
      <c r="B310" s="70">
        <v>93440</v>
      </c>
      <c r="C310" s="70">
        <v>217540</v>
      </c>
      <c r="D310" s="70">
        <v>70080</v>
      </c>
      <c r="E310" s="6">
        <v>197</v>
      </c>
      <c r="F310" s="60">
        <v>287620</v>
      </c>
      <c r="G310" s="10">
        <v>433</v>
      </c>
      <c r="I310" s="71" t="str">
        <f t="shared" si="12"/>
        <v>080</v>
      </c>
      <c r="J310">
        <f t="shared" si="13"/>
        <v>3</v>
      </c>
      <c r="L310">
        <f t="shared" si="14"/>
        <v>80</v>
      </c>
    </row>
    <row r="311" spans="1:12" ht="15" thickBot="1">
      <c r="A311" s="5" t="s">
        <v>422</v>
      </c>
      <c r="B311" s="70">
        <v>78840</v>
      </c>
      <c r="C311" s="70">
        <v>182500</v>
      </c>
      <c r="D311" s="70">
        <v>58400</v>
      </c>
      <c r="E311" s="6">
        <v>165</v>
      </c>
      <c r="F311" s="60">
        <v>240900</v>
      </c>
      <c r="G311" s="10">
        <v>836</v>
      </c>
      <c r="I311" s="71" t="str">
        <f t="shared" si="12"/>
        <v>400</v>
      </c>
      <c r="J311">
        <f t="shared" si="13"/>
        <v>3</v>
      </c>
      <c r="L311">
        <f t="shared" si="14"/>
        <v>400</v>
      </c>
    </row>
    <row r="312" spans="1:12" ht="15" thickBot="1">
      <c r="A312" s="5" t="s">
        <v>423</v>
      </c>
      <c r="B312" s="70">
        <v>115340</v>
      </c>
      <c r="C312" s="70">
        <v>267180</v>
      </c>
      <c r="D312" s="70">
        <v>86140</v>
      </c>
      <c r="E312" s="6">
        <v>242</v>
      </c>
      <c r="F312" s="60">
        <v>353320</v>
      </c>
      <c r="G312" s="10">
        <v>471</v>
      </c>
      <c r="I312" s="71" t="str">
        <f t="shared" si="12"/>
        <v>140</v>
      </c>
      <c r="J312">
        <f t="shared" si="13"/>
        <v>3</v>
      </c>
      <c r="L312">
        <f t="shared" si="14"/>
        <v>140</v>
      </c>
    </row>
    <row r="313" spans="1:12" ht="15" thickBot="1">
      <c r="A313" s="5" t="s">
        <v>424</v>
      </c>
      <c r="B313" s="70">
        <v>433620</v>
      </c>
      <c r="C313" s="70">
        <v>1004480</v>
      </c>
      <c r="D313" s="70">
        <v>325580</v>
      </c>
      <c r="E313" s="6">
        <v>911</v>
      </c>
      <c r="F313" s="60">
        <v>1330060</v>
      </c>
      <c r="G313" s="10">
        <v>317</v>
      </c>
      <c r="I313" s="71" t="str">
        <f t="shared" si="12"/>
        <v>5580</v>
      </c>
      <c r="J313">
        <f t="shared" si="13"/>
        <v>4</v>
      </c>
      <c r="L313">
        <f t="shared" si="14"/>
        <v>5580</v>
      </c>
    </row>
    <row r="314" spans="1:12" ht="15" thickBot="1">
      <c r="A314" s="5" t="s">
        <v>425</v>
      </c>
      <c r="B314" s="70">
        <v>348940</v>
      </c>
      <c r="C314" s="70">
        <v>807380</v>
      </c>
      <c r="D314" s="70">
        <v>262800</v>
      </c>
      <c r="E314" s="6">
        <v>733</v>
      </c>
      <c r="F314" s="60">
        <v>1070180</v>
      </c>
      <c r="G314" s="10">
        <v>393</v>
      </c>
      <c r="I314" s="71" t="str">
        <f t="shared" si="12"/>
        <v>2800</v>
      </c>
      <c r="J314">
        <f t="shared" si="13"/>
        <v>4</v>
      </c>
      <c r="L314">
        <f t="shared" si="14"/>
        <v>2800</v>
      </c>
    </row>
    <row r="315" spans="1:12" ht="15" thickBot="1">
      <c r="A315" s="5" t="s">
        <v>426</v>
      </c>
      <c r="B315" s="70">
        <v>162060</v>
      </c>
      <c r="C315" s="70">
        <v>375220</v>
      </c>
      <c r="D315" s="70">
        <v>121180</v>
      </c>
      <c r="E315" s="6">
        <v>340</v>
      </c>
      <c r="F315" s="60">
        <v>496400</v>
      </c>
      <c r="G315" s="10">
        <v>368</v>
      </c>
      <c r="I315" s="71" t="str">
        <f t="shared" si="12"/>
        <v>1180</v>
      </c>
      <c r="J315">
        <f t="shared" si="13"/>
        <v>4</v>
      </c>
      <c r="L315">
        <f t="shared" si="14"/>
        <v>1180</v>
      </c>
    </row>
    <row r="316" spans="1:12" ht="15" thickBot="1">
      <c r="A316" s="5" t="s">
        <v>427</v>
      </c>
      <c r="B316" s="70">
        <v>708100</v>
      </c>
      <c r="C316" s="70">
        <v>1639580</v>
      </c>
      <c r="D316" s="70">
        <v>531440</v>
      </c>
      <c r="E316" s="6">
        <v>1487</v>
      </c>
      <c r="F316" s="60">
        <v>2171020</v>
      </c>
      <c r="G316" s="10">
        <v>300</v>
      </c>
      <c r="I316" s="71" t="str">
        <f t="shared" si="12"/>
        <v>1440</v>
      </c>
      <c r="J316">
        <f t="shared" si="13"/>
        <v>4</v>
      </c>
      <c r="L316">
        <f t="shared" si="14"/>
        <v>1440</v>
      </c>
    </row>
    <row r="317" spans="1:12" ht="15" thickBot="1">
      <c r="A317" s="5" t="s">
        <v>428</v>
      </c>
      <c r="B317" s="70">
        <v>217540</v>
      </c>
      <c r="C317" s="70">
        <v>502240</v>
      </c>
      <c r="D317" s="70">
        <v>163520</v>
      </c>
      <c r="E317" s="6">
        <v>456</v>
      </c>
      <c r="F317" s="60">
        <v>665760</v>
      </c>
      <c r="G317" s="10">
        <v>365</v>
      </c>
      <c r="I317" s="71" t="str">
        <f t="shared" si="12"/>
        <v>3520</v>
      </c>
      <c r="J317">
        <f t="shared" si="13"/>
        <v>4</v>
      </c>
      <c r="L317">
        <f t="shared" si="14"/>
        <v>3520</v>
      </c>
    </row>
    <row r="318" spans="1:12" ht="15" thickBot="1">
      <c r="A318" s="5" t="s">
        <v>429</v>
      </c>
      <c r="B318" s="70">
        <v>73000</v>
      </c>
      <c r="C318" s="70">
        <v>169360</v>
      </c>
      <c r="D318" s="70">
        <v>55480</v>
      </c>
      <c r="E318" s="6">
        <v>154</v>
      </c>
      <c r="F318" s="60">
        <v>224840</v>
      </c>
      <c r="G318" s="10">
        <v>306</v>
      </c>
      <c r="I318" s="71" t="str">
        <f t="shared" si="12"/>
        <v>480</v>
      </c>
      <c r="J318">
        <f t="shared" si="13"/>
        <v>3</v>
      </c>
      <c r="L318">
        <f t="shared" si="14"/>
        <v>480</v>
      </c>
    </row>
    <row r="319" spans="1:12" ht="15" thickBot="1">
      <c r="A319" s="5" t="s">
        <v>430</v>
      </c>
      <c r="B319" s="70">
        <v>442380</v>
      </c>
      <c r="C319" s="70">
        <v>1024920</v>
      </c>
      <c r="D319" s="70">
        <v>332880</v>
      </c>
      <c r="E319" s="6">
        <v>930</v>
      </c>
      <c r="F319" s="60">
        <v>1357800</v>
      </c>
      <c r="G319" s="10">
        <v>274</v>
      </c>
      <c r="I319" s="71" t="str">
        <f t="shared" si="12"/>
        <v>2880</v>
      </c>
      <c r="J319">
        <f t="shared" si="13"/>
        <v>4</v>
      </c>
      <c r="L319">
        <f t="shared" si="14"/>
        <v>2880</v>
      </c>
    </row>
    <row r="320" spans="1:12" ht="15" thickBot="1">
      <c r="A320" s="5" t="s">
        <v>431</v>
      </c>
      <c r="B320" s="70">
        <v>500780</v>
      </c>
      <c r="C320" s="70">
        <v>1159240</v>
      </c>
      <c r="D320" s="70">
        <v>375220</v>
      </c>
      <c r="E320" s="6">
        <v>1051</v>
      </c>
      <c r="F320" s="60">
        <v>1534460</v>
      </c>
      <c r="G320" s="10">
        <v>424</v>
      </c>
      <c r="I320" s="71" t="str">
        <f t="shared" si="12"/>
        <v>5220</v>
      </c>
      <c r="J320">
        <f t="shared" si="13"/>
        <v>4</v>
      </c>
      <c r="L320">
        <f t="shared" si="14"/>
        <v>5220</v>
      </c>
    </row>
    <row r="321" spans="1:12" ht="15" thickBot="1">
      <c r="A321" s="5" t="s">
        <v>432</v>
      </c>
      <c r="B321" s="70">
        <v>312440</v>
      </c>
      <c r="C321" s="70">
        <v>722700</v>
      </c>
      <c r="D321" s="70">
        <v>235060</v>
      </c>
      <c r="E321" s="6">
        <v>656</v>
      </c>
      <c r="F321" s="60">
        <v>957760</v>
      </c>
      <c r="G321" s="10">
        <v>308</v>
      </c>
      <c r="I321" s="71" t="str">
        <f t="shared" si="12"/>
        <v>5060</v>
      </c>
      <c r="J321">
        <f t="shared" si="13"/>
        <v>4</v>
      </c>
      <c r="L321">
        <f t="shared" si="14"/>
        <v>5060</v>
      </c>
    </row>
    <row r="322" spans="1:12" ht="15" thickBot="1">
      <c r="A322" s="5" t="s">
        <v>433</v>
      </c>
      <c r="B322" s="70">
        <v>207320</v>
      </c>
      <c r="C322" s="70">
        <v>480340</v>
      </c>
      <c r="D322" s="70">
        <v>156220</v>
      </c>
      <c r="E322" s="6">
        <v>436</v>
      </c>
      <c r="F322" s="60">
        <v>636560</v>
      </c>
      <c r="G322" s="10">
        <v>379</v>
      </c>
      <c r="I322" s="71" t="str">
        <f t="shared" si="12"/>
        <v>6220</v>
      </c>
      <c r="J322">
        <f t="shared" si="13"/>
        <v>4</v>
      </c>
      <c r="L322">
        <f t="shared" si="14"/>
        <v>6220</v>
      </c>
    </row>
    <row r="323" spans="1:12" ht="15" thickBot="1">
      <c r="A323" s="5" t="s">
        <v>434</v>
      </c>
      <c r="B323" s="70">
        <v>254040</v>
      </c>
      <c r="C323" s="70">
        <v>589840</v>
      </c>
      <c r="D323" s="70">
        <v>191260</v>
      </c>
      <c r="E323" s="6">
        <v>535</v>
      </c>
      <c r="F323" s="60">
        <v>781100</v>
      </c>
      <c r="G323" s="10">
        <v>362</v>
      </c>
      <c r="I323" s="71" t="str">
        <f t="shared" si="12"/>
        <v>1260</v>
      </c>
      <c r="J323">
        <f t="shared" si="13"/>
        <v>4</v>
      </c>
      <c r="L323">
        <f t="shared" si="14"/>
        <v>1260</v>
      </c>
    </row>
    <row r="324" spans="1:12" ht="15" thickBot="1">
      <c r="A324" s="5" t="s">
        <v>435</v>
      </c>
      <c r="B324" s="70">
        <v>154760</v>
      </c>
      <c r="C324" s="70">
        <v>359160</v>
      </c>
      <c r="D324" s="70">
        <v>116800</v>
      </c>
      <c r="E324" s="6">
        <v>326</v>
      </c>
      <c r="F324" s="60">
        <v>475960</v>
      </c>
      <c r="G324" s="10">
        <v>553</v>
      </c>
      <c r="I324" s="71" t="str">
        <f t="shared" ref="I324:I344" si="15">RIGHT(D324,J324)</f>
        <v>6800</v>
      </c>
      <c r="J324">
        <f t="shared" ref="J324:J344" si="16">LEN(D324)-2</f>
        <v>4</v>
      </c>
      <c r="L324">
        <f t="shared" ref="L324:L344" si="17">_xlfn.NUMBERVALUE(I324)</f>
        <v>6800</v>
      </c>
    </row>
    <row r="325" spans="1:12" ht="15" thickBot="1">
      <c r="A325" s="5" t="s">
        <v>436</v>
      </c>
      <c r="B325" s="70">
        <v>96360</v>
      </c>
      <c r="C325" s="70">
        <v>223380</v>
      </c>
      <c r="D325" s="70">
        <v>73000</v>
      </c>
      <c r="E325" s="6">
        <v>203</v>
      </c>
      <c r="F325" s="60">
        <v>296380</v>
      </c>
      <c r="G325" s="10">
        <v>397</v>
      </c>
      <c r="I325" s="71" t="str">
        <f t="shared" si="15"/>
        <v>000</v>
      </c>
      <c r="J325">
        <f t="shared" si="16"/>
        <v>3</v>
      </c>
      <c r="L325">
        <f t="shared" si="17"/>
        <v>0</v>
      </c>
    </row>
    <row r="326" spans="1:12" ht="15" thickBot="1">
      <c r="A326" s="5" t="s">
        <v>437</v>
      </c>
      <c r="B326" s="70">
        <v>316820</v>
      </c>
      <c r="C326" s="70">
        <v>734380</v>
      </c>
      <c r="D326" s="70">
        <v>237980</v>
      </c>
      <c r="E326" s="6">
        <v>666</v>
      </c>
      <c r="F326" s="60">
        <v>972360</v>
      </c>
      <c r="G326" s="10">
        <v>290</v>
      </c>
      <c r="I326" s="71" t="str">
        <f t="shared" si="15"/>
        <v>7980</v>
      </c>
      <c r="J326">
        <f t="shared" si="16"/>
        <v>4</v>
      </c>
      <c r="L326">
        <f t="shared" si="17"/>
        <v>7980</v>
      </c>
    </row>
    <row r="327" spans="1:12" ht="15" thickBot="1">
      <c r="A327" s="5" t="s">
        <v>438</v>
      </c>
      <c r="B327" s="70">
        <v>219000</v>
      </c>
      <c r="C327" s="70">
        <v>508080</v>
      </c>
      <c r="D327" s="70">
        <v>164980</v>
      </c>
      <c r="E327" s="6">
        <v>461</v>
      </c>
      <c r="F327" s="60">
        <v>673060</v>
      </c>
      <c r="G327" s="10">
        <v>325</v>
      </c>
      <c r="I327" s="71" t="str">
        <f t="shared" si="15"/>
        <v>4980</v>
      </c>
      <c r="J327">
        <f t="shared" si="16"/>
        <v>4</v>
      </c>
      <c r="L327">
        <f t="shared" si="17"/>
        <v>4980</v>
      </c>
    </row>
    <row r="328" spans="1:12" ht="15" thickBot="1">
      <c r="A328" s="5" t="s">
        <v>439</v>
      </c>
      <c r="B328" s="70">
        <v>224840</v>
      </c>
      <c r="C328" s="70">
        <v>519760</v>
      </c>
      <c r="D328" s="70">
        <v>169360</v>
      </c>
      <c r="E328" s="6">
        <v>472</v>
      </c>
      <c r="F328" s="60">
        <v>689120</v>
      </c>
      <c r="G328" s="10">
        <v>414</v>
      </c>
      <c r="I328" s="71" t="str">
        <f t="shared" si="15"/>
        <v>9360</v>
      </c>
      <c r="J328">
        <f t="shared" si="16"/>
        <v>4</v>
      </c>
      <c r="L328">
        <f t="shared" si="17"/>
        <v>9360</v>
      </c>
    </row>
    <row r="329" spans="1:12" ht="15" thickBot="1">
      <c r="A329" s="5" t="s">
        <v>440</v>
      </c>
      <c r="B329" s="70">
        <v>105120</v>
      </c>
      <c r="C329" s="70">
        <v>242360</v>
      </c>
      <c r="D329" s="70">
        <v>78840</v>
      </c>
      <c r="E329" s="6">
        <v>220</v>
      </c>
      <c r="F329" s="60">
        <v>321200</v>
      </c>
      <c r="G329" s="10">
        <v>410</v>
      </c>
      <c r="I329" s="71" t="str">
        <f t="shared" si="15"/>
        <v>840</v>
      </c>
      <c r="J329">
        <f t="shared" si="16"/>
        <v>3</v>
      </c>
      <c r="L329">
        <f t="shared" si="17"/>
        <v>840</v>
      </c>
    </row>
    <row r="330" spans="1:12" ht="15" thickBot="1">
      <c r="A330" s="5" t="s">
        <v>441</v>
      </c>
      <c r="B330" s="70">
        <v>74460</v>
      </c>
      <c r="C330" s="70">
        <v>172280</v>
      </c>
      <c r="D330" s="70">
        <v>55480</v>
      </c>
      <c r="E330" s="6">
        <v>156</v>
      </c>
      <c r="F330" s="60">
        <v>227760</v>
      </c>
      <c r="G330" s="10">
        <v>439</v>
      </c>
      <c r="I330" s="71" t="str">
        <f t="shared" si="15"/>
        <v>480</v>
      </c>
      <c r="J330">
        <f t="shared" si="16"/>
        <v>3</v>
      </c>
      <c r="L330">
        <f t="shared" si="17"/>
        <v>480</v>
      </c>
    </row>
    <row r="331" spans="1:12" ht="15" thickBot="1">
      <c r="A331" s="5" t="s">
        <v>442</v>
      </c>
      <c r="B331" s="70">
        <v>842420</v>
      </c>
      <c r="C331" s="70">
        <v>1950560</v>
      </c>
      <c r="D331" s="70">
        <v>632180</v>
      </c>
      <c r="E331" s="6">
        <v>1769</v>
      </c>
      <c r="F331" s="60">
        <v>2582740</v>
      </c>
      <c r="G331" s="10">
        <v>369</v>
      </c>
      <c r="I331" s="71" t="str">
        <f t="shared" si="15"/>
        <v>2180</v>
      </c>
      <c r="J331">
        <f t="shared" si="16"/>
        <v>4</v>
      </c>
      <c r="L331">
        <f t="shared" si="17"/>
        <v>2180</v>
      </c>
    </row>
    <row r="332" spans="1:12" ht="15" thickBot="1">
      <c r="A332" s="5" t="s">
        <v>443</v>
      </c>
      <c r="B332" s="70">
        <v>175200</v>
      </c>
      <c r="C332" s="70">
        <v>405880</v>
      </c>
      <c r="D332" s="70">
        <v>131400</v>
      </c>
      <c r="E332" s="6">
        <v>368</v>
      </c>
      <c r="F332" s="60">
        <v>537280</v>
      </c>
      <c r="G332" s="10">
        <v>370</v>
      </c>
      <c r="I332" s="71" t="str">
        <f t="shared" si="15"/>
        <v>1400</v>
      </c>
      <c r="J332">
        <f t="shared" si="16"/>
        <v>4</v>
      </c>
      <c r="L332">
        <f t="shared" si="17"/>
        <v>1400</v>
      </c>
    </row>
    <row r="333" spans="1:12" ht="15" thickBot="1">
      <c r="A333" s="5" t="s">
        <v>444</v>
      </c>
      <c r="B333" s="70">
        <v>93440</v>
      </c>
      <c r="C333" s="70">
        <v>217540</v>
      </c>
      <c r="D333" s="70">
        <v>70080</v>
      </c>
      <c r="E333" s="6">
        <v>197</v>
      </c>
      <c r="F333" s="60">
        <v>287620</v>
      </c>
      <c r="G333" s="10">
        <v>537</v>
      </c>
      <c r="I333" s="71" t="str">
        <f t="shared" si="15"/>
        <v>080</v>
      </c>
      <c r="J333">
        <f t="shared" si="16"/>
        <v>3</v>
      </c>
      <c r="L333">
        <f t="shared" si="17"/>
        <v>80</v>
      </c>
    </row>
    <row r="334" spans="1:12" ht="15" thickBot="1">
      <c r="A334" s="5" t="s">
        <v>445</v>
      </c>
      <c r="B334" s="70">
        <v>43800</v>
      </c>
      <c r="C334" s="70">
        <v>100740</v>
      </c>
      <c r="D334" s="70">
        <v>32120</v>
      </c>
      <c r="E334" s="6">
        <v>91</v>
      </c>
      <c r="F334" s="60">
        <v>132860</v>
      </c>
      <c r="G334" s="10">
        <v>371</v>
      </c>
      <c r="I334" s="71" t="str">
        <f t="shared" si="15"/>
        <v>120</v>
      </c>
      <c r="J334">
        <f t="shared" si="16"/>
        <v>3</v>
      </c>
      <c r="L334">
        <f t="shared" si="17"/>
        <v>120</v>
      </c>
    </row>
    <row r="335" spans="1:12" ht="15" thickBot="1">
      <c r="A335" s="5" t="s">
        <v>446</v>
      </c>
      <c r="B335" s="70">
        <v>210240</v>
      </c>
      <c r="C335" s="70">
        <v>487640</v>
      </c>
      <c r="D335" s="70">
        <v>157680</v>
      </c>
      <c r="E335" s="6">
        <v>442</v>
      </c>
      <c r="F335" s="60">
        <v>645320</v>
      </c>
      <c r="G335" s="10">
        <v>586</v>
      </c>
      <c r="I335" s="71" t="str">
        <f t="shared" si="15"/>
        <v>7680</v>
      </c>
      <c r="J335">
        <f t="shared" si="16"/>
        <v>4</v>
      </c>
      <c r="L335">
        <f t="shared" si="17"/>
        <v>7680</v>
      </c>
    </row>
    <row r="336" spans="1:12" ht="15" thickBot="1">
      <c r="A336" s="5" t="s">
        <v>7</v>
      </c>
      <c r="B336" s="70">
        <v>421940</v>
      </c>
      <c r="C336" s="70">
        <v>976740</v>
      </c>
      <c r="D336" s="70">
        <v>316820</v>
      </c>
      <c r="E336" s="6">
        <v>886</v>
      </c>
      <c r="F336" s="60">
        <v>1293560</v>
      </c>
      <c r="G336" s="10">
        <v>313</v>
      </c>
      <c r="I336" s="71" t="str">
        <f t="shared" si="15"/>
        <v>6820</v>
      </c>
      <c r="J336">
        <f t="shared" si="16"/>
        <v>4</v>
      </c>
      <c r="L336">
        <f t="shared" si="17"/>
        <v>6820</v>
      </c>
    </row>
    <row r="337" spans="1:12" ht="15" thickBot="1">
      <c r="A337" s="5" t="s">
        <v>447</v>
      </c>
      <c r="B337" s="70">
        <v>299300</v>
      </c>
      <c r="C337" s="70">
        <v>693500</v>
      </c>
      <c r="D337" s="70">
        <v>223380</v>
      </c>
      <c r="E337" s="6">
        <v>628</v>
      </c>
      <c r="F337" s="60">
        <v>916880</v>
      </c>
      <c r="G337" s="10">
        <v>350</v>
      </c>
      <c r="I337" s="71" t="str">
        <f t="shared" si="15"/>
        <v>3380</v>
      </c>
      <c r="J337">
        <f t="shared" si="16"/>
        <v>4</v>
      </c>
      <c r="L337">
        <f t="shared" si="17"/>
        <v>3380</v>
      </c>
    </row>
    <row r="338" spans="1:12" ht="15" thickBot="1">
      <c r="A338" s="5" t="s">
        <v>448</v>
      </c>
      <c r="B338" s="70">
        <v>48180</v>
      </c>
      <c r="C338" s="70">
        <v>112420</v>
      </c>
      <c r="D338" s="70">
        <v>36500</v>
      </c>
      <c r="E338" s="6">
        <v>102</v>
      </c>
      <c r="F338" s="60">
        <v>148920</v>
      </c>
      <c r="G338" s="10">
        <v>447</v>
      </c>
      <c r="I338" s="71" t="str">
        <f t="shared" si="15"/>
        <v>500</v>
      </c>
      <c r="J338">
        <f t="shared" si="16"/>
        <v>3</v>
      </c>
      <c r="L338">
        <f t="shared" si="17"/>
        <v>500</v>
      </c>
    </row>
    <row r="339" spans="1:12" ht="15" thickBot="1">
      <c r="A339" s="5" t="s">
        <v>449</v>
      </c>
      <c r="B339" s="70">
        <v>176660</v>
      </c>
      <c r="C339" s="70">
        <v>408800</v>
      </c>
      <c r="D339" s="70">
        <v>132860</v>
      </c>
      <c r="E339" s="6">
        <v>371</v>
      </c>
      <c r="F339" s="60">
        <v>541660</v>
      </c>
      <c r="G339" s="10">
        <v>402</v>
      </c>
      <c r="I339" s="71" t="str">
        <f>RIGHT(D339,J339)</f>
        <v>2860</v>
      </c>
      <c r="J339">
        <f t="shared" si="16"/>
        <v>4</v>
      </c>
      <c r="L339">
        <f t="shared" si="17"/>
        <v>2860</v>
      </c>
    </row>
    <row r="340" spans="1:12" ht="15" thickBot="1">
      <c r="A340" s="5" t="s">
        <v>450</v>
      </c>
      <c r="B340" s="70">
        <v>192720</v>
      </c>
      <c r="C340" s="70">
        <v>445300</v>
      </c>
      <c r="D340" s="70">
        <v>144540</v>
      </c>
      <c r="E340" s="6">
        <v>404</v>
      </c>
      <c r="F340" s="60">
        <v>589840</v>
      </c>
      <c r="G340" s="10">
        <v>389</v>
      </c>
      <c r="I340" s="71" t="str">
        <f t="shared" si="15"/>
        <v>4540</v>
      </c>
      <c r="J340">
        <f t="shared" si="16"/>
        <v>4</v>
      </c>
      <c r="L340">
        <f t="shared" si="17"/>
        <v>4540</v>
      </c>
    </row>
    <row r="341" spans="1:12" ht="15" thickBot="1">
      <c r="A341" s="5" t="s">
        <v>451</v>
      </c>
      <c r="B341" s="70">
        <v>305140</v>
      </c>
      <c r="C341" s="70">
        <v>706640</v>
      </c>
      <c r="D341" s="70">
        <v>230680</v>
      </c>
      <c r="E341" s="6">
        <v>642</v>
      </c>
      <c r="F341" s="60">
        <v>937320</v>
      </c>
      <c r="G341" s="10">
        <v>314</v>
      </c>
      <c r="I341" s="71" t="str">
        <f t="shared" si="15"/>
        <v>0680</v>
      </c>
      <c r="J341">
        <f t="shared" si="16"/>
        <v>4</v>
      </c>
      <c r="L341">
        <f t="shared" si="17"/>
        <v>680</v>
      </c>
    </row>
    <row r="342" spans="1:12" ht="15" thickBot="1">
      <c r="A342" s="5" t="s">
        <v>122</v>
      </c>
      <c r="B342" s="70">
        <v>162060</v>
      </c>
      <c r="C342" s="70">
        <v>375220</v>
      </c>
      <c r="D342" s="70">
        <v>121180</v>
      </c>
      <c r="E342" s="6">
        <v>340</v>
      </c>
      <c r="F342" s="60">
        <v>496400</v>
      </c>
      <c r="G342" s="10">
        <v>299</v>
      </c>
      <c r="I342" s="71" t="str">
        <f t="shared" si="15"/>
        <v>1180</v>
      </c>
      <c r="J342">
        <f t="shared" si="16"/>
        <v>4</v>
      </c>
      <c r="L342">
        <f t="shared" si="17"/>
        <v>1180</v>
      </c>
    </row>
    <row r="343" spans="1:12" ht="15" thickBot="1">
      <c r="A343" s="5" t="s">
        <v>452</v>
      </c>
      <c r="B343" s="70">
        <v>254040</v>
      </c>
      <c r="C343" s="70">
        <v>586920</v>
      </c>
      <c r="D343" s="70">
        <v>191260</v>
      </c>
      <c r="E343" s="6">
        <v>533</v>
      </c>
      <c r="F343" s="60">
        <v>778180</v>
      </c>
      <c r="G343" s="10">
        <v>316</v>
      </c>
      <c r="I343" s="71" t="str">
        <f t="shared" si="15"/>
        <v>1260</v>
      </c>
      <c r="J343">
        <f t="shared" si="16"/>
        <v>4</v>
      </c>
      <c r="L343">
        <f t="shared" si="17"/>
        <v>1260</v>
      </c>
    </row>
    <row r="344" spans="1:12" ht="15" thickBot="1">
      <c r="A344" s="5" t="s">
        <v>124</v>
      </c>
      <c r="B344" s="70">
        <v>484720</v>
      </c>
      <c r="C344" s="70">
        <v>1122740</v>
      </c>
      <c r="D344" s="70">
        <v>363540</v>
      </c>
      <c r="E344" s="6">
        <v>1018</v>
      </c>
      <c r="F344" s="60">
        <v>1486280</v>
      </c>
      <c r="G344" s="10">
        <v>374</v>
      </c>
      <c r="I344" s="71" t="str">
        <f t="shared" si="15"/>
        <v>3540</v>
      </c>
      <c r="J344">
        <f t="shared" si="16"/>
        <v>4</v>
      </c>
      <c r="L344">
        <f t="shared" si="17"/>
        <v>3540</v>
      </c>
    </row>
  </sheetData>
  <hyperlinks>
    <hyperlink ref="A1" r:id="rId1" xr:uid="{5413A159-8133-433E-9251-29613A379BB7}"/>
    <hyperlink ref="G302" r:id="rId2" location="n1" display="https://zoek.officielebekendmakingen.nl/stcrt-2023-19021.html/ - n1" xr:uid="{DAB2BD05-BBFB-47E8-ABB8-2F0FBF3B944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DFDE6-9724-4E98-AD32-DD6D32FA7E70}">
  <sheetPr codeName="Blad4">
    <tabColor theme="9"/>
  </sheetPr>
  <dimension ref="A1:E343"/>
  <sheetViews>
    <sheetView workbookViewId="0">
      <selection activeCell="E2" sqref="E2:H2"/>
    </sheetView>
  </sheetViews>
  <sheetFormatPr defaultRowHeight="14.5"/>
  <cols>
    <col min="1" max="1" width="24.453125" customWidth="1"/>
    <col min="2" max="2" width="29.453125" style="60" customWidth="1"/>
    <col min="3" max="3" width="30.7265625" style="60" customWidth="1"/>
  </cols>
  <sheetData>
    <row r="1" spans="1:5" ht="35" thickBot="1">
      <c r="A1" s="7" t="s">
        <v>1527</v>
      </c>
      <c r="B1" s="61" t="s">
        <v>1534</v>
      </c>
      <c r="C1" s="62" t="s">
        <v>1535</v>
      </c>
      <c r="E1" s="17" t="s">
        <v>1536</v>
      </c>
    </row>
    <row r="2" spans="1:5" ht="15" thickBot="1">
      <c r="A2" s="5" t="s">
        <v>79</v>
      </c>
      <c r="B2" s="60">
        <v>30219</v>
      </c>
      <c r="C2" s="60">
        <v>443800</v>
      </c>
    </row>
    <row r="3" spans="1:5" ht="15" thickBot="1">
      <c r="A3" s="5" t="s">
        <v>81</v>
      </c>
      <c r="B3" s="60">
        <v>5797</v>
      </c>
      <c r="C3" s="60">
        <v>85140</v>
      </c>
    </row>
    <row r="4" spans="1:5" ht="15" thickBot="1">
      <c r="A4" s="5" t="s">
        <v>84</v>
      </c>
      <c r="B4" s="60">
        <v>31789</v>
      </c>
      <c r="C4" s="60">
        <v>466200</v>
      </c>
    </row>
    <row r="5" spans="1:5" ht="15" thickBot="1">
      <c r="A5" s="5" t="s">
        <v>87</v>
      </c>
      <c r="B5" s="60">
        <v>37022</v>
      </c>
      <c r="C5" s="60">
        <v>543200</v>
      </c>
    </row>
    <row r="6" spans="1:5" ht="15" thickBot="1">
      <c r="A6" s="5" t="s">
        <v>90</v>
      </c>
      <c r="B6" s="60">
        <v>5921</v>
      </c>
      <c r="C6" s="60">
        <v>86790</v>
      </c>
    </row>
    <row r="7" spans="1:5" ht="15" thickBot="1">
      <c r="A7" s="5" t="s">
        <v>95</v>
      </c>
      <c r="B7" s="60">
        <v>3145</v>
      </c>
      <c r="C7" s="60">
        <v>46200</v>
      </c>
    </row>
    <row r="8" spans="1:5" ht="15" thickBot="1">
      <c r="A8" s="5" t="s">
        <v>99</v>
      </c>
      <c r="B8" s="60">
        <v>31638</v>
      </c>
      <c r="C8" s="60">
        <v>464310</v>
      </c>
    </row>
    <row r="9" spans="1:5" ht="15" thickBot="1">
      <c r="A9" s="5" t="s">
        <v>103</v>
      </c>
      <c r="B9" s="60">
        <v>60962</v>
      </c>
      <c r="C9" s="60">
        <v>895300</v>
      </c>
    </row>
    <row r="10" spans="1:5" ht="15" thickBot="1">
      <c r="A10" s="5" t="s">
        <v>106</v>
      </c>
      <c r="B10" s="60">
        <v>19673</v>
      </c>
      <c r="C10" s="60">
        <v>288750</v>
      </c>
    </row>
    <row r="11" spans="1:5" ht="15" thickBot="1">
      <c r="A11" s="5" t="s">
        <v>109</v>
      </c>
      <c r="B11" s="60">
        <v>23189</v>
      </c>
      <c r="C11" s="60">
        <v>340230</v>
      </c>
    </row>
    <row r="12" spans="1:5" ht="15" thickBot="1">
      <c r="A12" s="5" t="s">
        <v>112</v>
      </c>
      <c r="B12" s="60">
        <v>3639</v>
      </c>
      <c r="C12" s="60">
        <v>53460</v>
      </c>
    </row>
    <row r="13" spans="1:5" ht="15" thickBot="1">
      <c r="A13" s="5" t="s">
        <v>116</v>
      </c>
      <c r="B13" s="60">
        <v>17577</v>
      </c>
      <c r="C13" s="60">
        <v>258060</v>
      </c>
    </row>
    <row r="14" spans="1:5" ht="15" thickBot="1">
      <c r="A14" s="5" t="s">
        <v>118</v>
      </c>
      <c r="B14" s="60">
        <v>5102</v>
      </c>
      <c r="C14" s="60">
        <v>74900</v>
      </c>
    </row>
    <row r="15" spans="1:5" ht="15" thickBot="1">
      <c r="A15" s="5" t="s">
        <v>120</v>
      </c>
      <c r="B15" s="60">
        <v>20845</v>
      </c>
      <c r="C15" s="60">
        <v>305910</v>
      </c>
    </row>
    <row r="16" spans="1:5" ht="15" thickBot="1">
      <c r="A16" s="5" t="s">
        <v>123</v>
      </c>
      <c r="B16" s="60">
        <v>8757</v>
      </c>
      <c r="C16" s="60">
        <v>128700</v>
      </c>
    </row>
    <row r="17" spans="1:3" ht="15" thickBot="1">
      <c r="A17" s="5" t="s">
        <v>125</v>
      </c>
      <c r="B17" s="60">
        <v>89491</v>
      </c>
      <c r="C17" s="60">
        <v>1370299</v>
      </c>
    </row>
    <row r="18" spans="1:3" ht="15" thickBot="1">
      <c r="A18" s="5" t="s">
        <v>126</v>
      </c>
      <c r="B18" s="60">
        <v>48351</v>
      </c>
      <c r="C18" s="60">
        <v>709830</v>
      </c>
    </row>
    <row r="19" spans="1:3" ht="15" thickBot="1">
      <c r="A19" s="5" t="s">
        <v>128</v>
      </c>
      <c r="B19" s="60">
        <v>40138</v>
      </c>
      <c r="C19" s="60">
        <v>589253</v>
      </c>
    </row>
    <row r="20" spans="1:3" ht="15" thickBot="1">
      <c r="A20" s="5" t="s">
        <v>130</v>
      </c>
      <c r="B20" s="60">
        <v>19057</v>
      </c>
      <c r="C20" s="60">
        <v>279510</v>
      </c>
    </row>
    <row r="21" spans="1:3" ht="15" thickBot="1">
      <c r="A21" s="5" t="s">
        <v>131</v>
      </c>
      <c r="B21" s="60">
        <v>5550</v>
      </c>
      <c r="C21" s="60">
        <v>81510</v>
      </c>
    </row>
    <row r="22" spans="1:3" ht="15" thickBot="1">
      <c r="A22" s="5" t="s">
        <v>133</v>
      </c>
      <c r="B22" s="60">
        <v>5494</v>
      </c>
      <c r="C22" s="60">
        <v>81200</v>
      </c>
    </row>
    <row r="23" spans="1:3" ht="15" thickBot="1">
      <c r="A23" s="5" t="s">
        <v>134</v>
      </c>
      <c r="B23" s="60">
        <v>7154</v>
      </c>
      <c r="C23" s="60">
        <v>104940</v>
      </c>
    </row>
    <row r="24" spans="1:3" ht="15" thickBot="1">
      <c r="A24" s="5" t="s">
        <v>135</v>
      </c>
      <c r="B24" s="60">
        <v>5489</v>
      </c>
      <c r="C24" s="60">
        <v>80850</v>
      </c>
    </row>
    <row r="25" spans="1:3" ht="15" thickBot="1">
      <c r="A25" s="5" t="s">
        <v>136</v>
      </c>
      <c r="B25" s="60">
        <v>12149</v>
      </c>
      <c r="C25" s="60">
        <v>178200</v>
      </c>
    </row>
    <row r="26" spans="1:3" ht="15" thickBot="1">
      <c r="A26" s="5" t="s">
        <v>138</v>
      </c>
      <c r="B26" s="60">
        <v>15568</v>
      </c>
      <c r="C26" s="60">
        <v>228200</v>
      </c>
    </row>
    <row r="27" spans="1:3" ht="15" thickBot="1">
      <c r="A27" s="5" t="s">
        <v>141</v>
      </c>
      <c r="B27" s="60">
        <v>41077</v>
      </c>
      <c r="C27" s="60">
        <v>603400</v>
      </c>
    </row>
    <row r="28" spans="1:3" ht="15" thickBot="1">
      <c r="A28" s="5" t="s">
        <v>142</v>
      </c>
      <c r="B28" s="60">
        <v>13082</v>
      </c>
      <c r="C28" s="60">
        <v>191800</v>
      </c>
    </row>
    <row r="29" spans="1:3" ht="15" thickBot="1">
      <c r="A29" s="5" t="s">
        <v>144</v>
      </c>
      <c r="B29" s="60">
        <v>26164</v>
      </c>
      <c r="C29" s="60">
        <v>384300</v>
      </c>
    </row>
    <row r="30" spans="1:3" ht="15" thickBot="1">
      <c r="A30" s="5" t="s">
        <v>145</v>
      </c>
      <c r="B30" s="60">
        <v>16876</v>
      </c>
      <c r="C30" s="60">
        <v>247100</v>
      </c>
    </row>
    <row r="31" spans="1:3" ht="15" thickBot="1">
      <c r="A31" s="5" t="s">
        <v>146</v>
      </c>
      <c r="B31" s="60">
        <v>15044</v>
      </c>
      <c r="C31" s="60">
        <v>221200</v>
      </c>
    </row>
    <row r="32" spans="1:3" ht="15" thickBot="1">
      <c r="A32" s="5" t="s">
        <v>147</v>
      </c>
      <c r="B32" s="60">
        <v>11533</v>
      </c>
      <c r="C32" s="60">
        <v>169290</v>
      </c>
    </row>
    <row r="33" spans="1:3" ht="15" thickBot="1">
      <c r="A33" s="5" t="s">
        <v>148</v>
      </c>
      <c r="B33" s="60">
        <v>19982</v>
      </c>
      <c r="C33" s="60">
        <v>293370</v>
      </c>
    </row>
    <row r="34" spans="1:3" ht="15" thickBot="1">
      <c r="A34" s="5" t="s">
        <v>149</v>
      </c>
      <c r="B34" s="60">
        <v>43301</v>
      </c>
      <c r="C34" s="60">
        <v>635600</v>
      </c>
    </row>
    <row r="35" spans="1:3" ht="15" thickBot="1">
      <c r="A35" s="5" t="s">
        <v>150</v>
      </c>
      <c r="B35" s="60">
        <v>9744</v>
      </c>
      <c r="C35" s="60">
        <v>142890</v>
      </c>
    </row>
    <row r="36" spans="1:3" ht="15" thickBot="1">
      <c r="A36" s="5" t="s">
        <v>152</v>
      </c>
      <c r="B36" s="60">
        <v>8141</v>
      </c>
      <c r="C36" s="60">
        <v>119460</v>
      </c>
    </row>
    <row r="37" spans="1:3" ht="15" thickBot="1">
      <c r="A37" s="5" t="s">
        <v>153</v>
      </c>
      <c r="B37" s="60">
        <v>7832</v>
      </c>
      <c r="C37" s="60">
        <v>115170</v>
      </c>
    </row>
    <row r="38" spans="1:3" ht="15" thickBot="1">
      <c r="A38" s="5" t="s">
        <v>154</v>
      </c>
      <c r="B38" s="60">
        <v>10299</v>
      </c>
      <c r="C38" s="60">
        <v>151140</v>
      </c>
    </row>
    <row r="39" spans="1:3" ht="15" thickBot="1">
      <c r="A39" s="5" t="s">
        <v>155</v>
      </c>
      <c r="B39" s="60">
        <v>8017</v>
      </c>
      <c r="C39" s="60">
        <v>117480</v>
      </c>
    </row>
    <row r="40" spans="1:3" ht="15" thickBot="1">
      <c r="A40" s="5" t="s">
        <v>156</v>
      </c>
      <c r="B40" s="60">
        <v>2097</v>
      </c>
      <c r="C40" s="60">
        <v>30690</v>
      </c>
    </row>
    <row r="41" spans="1:3" ht="15" thickBot="1">
      <c r="A41" s="5" t="s">
        <v>157</v>
      </c>
      <c r="B41" s="60">
        <v>3700</v>
      </c>
      <c r="C41" s="60">
        <v>54450</v>
      </c>
    </row>
    <row r="42" spans="1:3" ht="15" thickBot="1">
      <c r="A42" s="5" t="s">
        <v>158</v>
      </c>
      <c r="B42" s="60">
        <v>9312</v>
      </c>
      <c r="C42" s="60">
        <v>136620</v>
      </c>
    </row>
    <row r="43" spans="1:3" ht="15" thickBot="1">
      <c r="A43" s="5" t="s">
        <v>160</v>
      </c>
      <c r="B43" s="60">
        <v>8896</v>
      </c>
      <c r="C43" s="60">
        <v>130900</v>
      </c>
    </row>
    <row r="44" spans="1:3" ht="15" thickBot="1">
      <c r="A44" s="5" t="s">
        <v>161</v>
      </c>
      <c r="B44" s="60">
        <v>37022</v>
      </c>
      <c r="C44" s="60">
        <v>543200</v>
      </c>
    </row>
    <row r="45" spans="1:3" ht="15" thickBot="1">
      <c r="A45" s="5" t="s">
        <v>162</v>
      </c>
      <c r="B45" s="60">
        <v>16222</v>
      </c>
      <c r="C45" s="60">
        <v>238000</v>
      </c>
    </row>
    <row r="46" spans="1:3" ht="15" thickBot="1">
      <c r="A46" s="5" t="s">
        <v>163</v>
      </c>
      <c r="B46" s="60">
        <v>22632</v>
      </c>
      <c r="C46" s="60">
        <v>332500</v>
      </c>
    </row>
    <row r="47" spans="1:3" ht="15" thickBot="1">
      <c r="A47" s="5" t="s">
        <v>165</v>
      </c>
      <c r="B47" s="60">
        <v>9004</v>
      </c>
      <c r="C47" s="60">
        <v>132330</v>
      </c>
    </row>
    <row r="48" spans="1:3" ht="15" thickBot="1">
      <c r="A48" s="5" t="s">
        <v>166</v>
      </c>
      <c r="B48" s="60">
        <v>59887</v>
      </c>
      <c r="C48" s="60">
        <v>879359</v>
      </c>
    </row>
    <row r="49" spans="1:3" ht="15" thickBot="1">
      <c r="A49" s="5" t="s">
        <v>167</v>
      </c>
      <c r="B49" s="60">
        <v>34275</v>
      </c>
      <c r="C49" s="60">
        <v>502600</v>
      </c>
    </row>
    <row r="50" spans="1:3" ht="15" thickBot="1">
      <c r="A50" s="5" t="s">
        <v>168</v>
      </c>
      <c r="B50" s="60">
        <v>16745</v>
      </c>
      <c r="C50" s="60">
        <v>246400</v>
      </c>
    </row>
    <row r="51" spans="1:3" ht="15" thickBot="1">
      <c r="A51" s="5" t="s">
        <v>169</v>
      </c>
      <c r="B51" s="60">
        <v>34929</v>
      </c>
      <c r="C51" s="60">
        <v>513100</v>
      </c>
    </row>
    <row r="52" spans="1:3" ht="15" thickBot="1">
      <c r="A52" s="5" t="s">
        <v>170</v>
      </c>
      <c r="B52" s="60">
        <v>3515</v>
      </c>
      <c r="C52" s="60">
        <v>51480</v>
      </c>
    </row>
    <row r="53" spans="1:3" ht="15" thickBot="1">
      <c r="A53" s="5" t="s">
        <v>172</v>
      </c>
      <c r="B53" s="60">
        <v>6661</v>
      </c>
      <c r="C53" s="60">
        <v>98010</v>
      </c>
    </row>
    <row r="54" spans="1:3" ht="15" thickBot="1">
      <c r="A54" s="5" t="s">
        <v>173</v>
      </c>
      <c r="B54" s="60">
        <v>9621</v>
      </c>
      <c r="C54" s="60">
        <v>141240</v>
      </c>
    </row>
    <row r="55" spans="1:3" ht="15" thickBot="1">
      <c r="A55" s="5" t="s">
        <v>175</v>
      </c>
      <c r="B55" s="60">
        <v>8141</v>
      </c>
      <c r="C55" s="60">
        <v>119460</v>
      </c>
    </row>
    <row r="56" spans="1:3" ht="15" thickBot="1">
      <c r="A56" s="5" t="s">
        <v>176</v>
      </c>
      <c r="B56" s="60">
        <v>12273</v>
      </c>
      <c r="C56" s="60">
        <v>180180</v>
      </c>
    </row>
    <row r="57" spans="1:3" ht="15" thickBot="1">
      <c r="A57" s="5" t="s">
        <v>177</v>
      </c>
      <c r="B57" s="60">
        <v>42909</v>
      </c>
      <c r="C57" s="60">
        <v>629300</v>
      </c>
    </row>
    <row r="58" spans="1:3" ht="15" thickBot="1">
      <c r="A58" s="5" t="s">
        <v>178</v>
      </c>
      <c r="B58" s="60">
        <v>20146</v>
      </c>
      <c r="C58" s="60">
        <v>296100</v>
      </c>
    </row>
    <row r="59" spans="1:3" ht="15" thickBot="1">
      <c r="A59" s="5" t="s">
        <v>179</v>
      </c>
      <c r="B59" s="60">
        <v>6167</v>
      </c>
      <c r="C59" s="60">
        <v>90420</v>
      </c>
    </row>
    <row r="60" spans="1:3" ht="15" thickBot="1">
      <c r="A60" s="5" t="s">
        <v>93</v>
      </c>
      <c r="B60" s="60">
        <v>10608</v>
      </c>
      <c r="C60" s="60">
        <v>155760</v>
      </c>
    </row>
    <row r="61" spans="1:3" ht="15" thickBot="1">
      <c r="A61" s="5" t="s">
        <v>180</v>
      </c>
      <c r="B61" s="60">
        <v>25510</v>
      </c>
      <c r="C61" s="60">
        <v>374500</v>
      </c>
    </row>
    <row r="62" spans="1:3" ht="15" thickBot="1">
      <c r="A62" s="5" t="s">
        <v>181</v>
      </c>
      <c r="B62" s="60">
        <v>8819</v>
      </c>
      <c r="C62" s="60">
        <v>129360</v>
      </c>
    </row>
    <row r="63" spans="1:3" ht="15" thickBot="1">
      <c r="A63" s="5" t="s">
        <v>182</v>
      </c>
      <c r="B63" s="60">
        <v>56907</v>
      </c>
      <c r="C63" s="60">
        <v>835100</v>
      </c>
    </row>
    <row r="64" spans="1:3" ht="15" thickBot="1">
      <c r="A64" s="5" t="s">
        <v>183</v>
      </c>
      <c r="B64" s="60">
        <v>8264</v>
      </c>
      <c r="C64" s="60">
        <v>121440</v>
      </c>
    </row>
    <row r="65" spans="1:3" ht="15" thickBot="1">
      <c r="A65" s="5" t="s">
        <v>184</v>
      </c>
      <c r="B65" s="60">
        <v>23809</v>
      </c>
      <c r="C65" s="60">
        <v>349300</v>
      </c>
    </row>
    <row r="66" spans="1:3" ht="15" thickBot="1">
      <c r="A66" s="5" t="s">
        <v>185</v>
      </c>
      <c r="B66" s="60">
        <v>20276</v>
      </c>
      <c r="C66" s="60">
        <v>297286</v>
      </c>
    </row>
    <row r="67" spans="1:3" ht="15" thickBot="1">
      <c r="A67" s="5" t="s">
        <v>186</v>
      </c>
      <c r="B67" s="60">
        <v>44086</v>
      </c>
      <c r="C67" s="60">
        <v>647500</v>
      </c>
    </row>
    <row r="68" spans="1:3" ht="15" thickBot="1">
      <c r="A68" s="5" t="s">
        <v>187</v>
      </c>
      <c r="B68" s="60">
        <v>10731</v>
      </c>
      <c r="C68" s="60">
        <v>157740</v>
      </c>
    </row>
    <row r="69" spans="1:3" ht="15" thickBot="1">
      <c r="A69" s="5" t="s">
        <v>97</v>
      </c>
      <c r="B69" s="60">
        <v>27752</v>
      </c>
      <c r="C69" s="60">
        <v>407550</v>
      </c>
    </row>
    <row r="70" spans="1:3" ht="15" thickBot="1">
      <c r="A70" s="5" t="s">
        <v>188</v>
      </c>
      <c r="B70" s="60">
        <v>3084</v>
      </c>
      <c r="C70" s="60">
        <v>45210</v>
      </c>
    </row>
    <row r="71" spans="1:3" ht="15" thickBot="1">
      <c r="A71" s="5" t="s">
        <v>189</v>
      </c>
      <c r="B71" s="60">
        <v>23435</v>
      </c>
      <c r="C71" s="60">
        <v>344190</v>
      </c>
    </row>
    <row r="72" spans="1:3" ht="15" thickBot="1">
      <c r="A72" s="5" t="s">
        <v>190</v>
      </c>
      <c r="B72" s="60">
        <v>26687</v>
      </c>
      <c r="C72" s="60">
        <v>392000</v>
      </c>
    </row>
    <row r="73" spans="1:3" ht="15" thickBot="1">
      <c r="A73" s="5" t="s">
        <v>191</v>
      </c>
      <c r="B73" s="60">
        <v>3330</v>
      </c>
      <c r="C73" s="60">
        <v>48840</v>
      </c>
    </row>
    <row r="74" spans="1:3" ht="15" thickBot="1">
      <c r="A74" s="5" t="s">
        <v>192</v>
      </c>
      <c r="B74" s="60">
        <v>38592</v>
      </c>
      <c r="C74" s="60">
        <v>566300</v>
      </c>
    </row>
    <row r="75" spans="1:3" ht="15" thickBot="1">
      <c r="A75" s="5" t="s">
        <v>193</v>
      </c>
      <c r="B75" s="60">
        <v>9066</v>
      </c>
      <c r="C75" s="60">
        <v>133320</v>
      </c>
    </row>
    <row r="76" spans="1:3" ht="15" thickBot="1">
      <c r="A76" s="5" t="s">
        <v>195</v>
      </c>
      <c r="B76" s="60">
        <v>53846</v>
      </c>
      <c r="C76" s="60">
        <v>790522</v>
      </c>
    </row>
    <row r="77" spans="1:3" ht="15" thickBot="1">
      <c r="A77" s="5" t="s">
        <v>196</v>
      </c>
      <c r="B77" s="60">
        <v>16745</v>
      </c>
      <c r="C77" s="60">
        <v>246400</v>
      </c>
    </row>
    <row r="78" spans="1:3" ht="15" thickBot="1">
      <c r="A78" s="5" t="s">
        <v>197</v>
      </c>
      <c r="B78" s="60">
        <v>23809</v>
      </c>
      <c r="C78" s="60">
        <v>349300</v>
      </c>
    </row>
    <row r="79" spans="1:3" ht="15" thickBot="1">
      <c r="A79" s="5" t="s">
        <v>198</v>
      </c>
      <c r="B79" s="60">
        <v>8881</v>
      </c>
      <c r="C79" s="60">
        <v>130350</v>
      </c>
    </row>
    <row r="80" spans="1:3" ht="15" thickBot="1">
      <c r="A80" s="5" t="s">
        <v>199</v>
      </c>
      <c r="B80" s="60">
        <v>5242</v>
      </c>
      <c r="C80" s="60">
        <v>76890</v>
      </c>
    </row>
    <row r="81" spans="1:3" ht="15" thickBot="1">
      <c r="A81" s="5" t="s">
        <v>200</v>
      </c>
      <c r="B81" s="60">
        <v>6106</v>
      </c>
      <c r="C81" s="60">
        <v>89760</v>
      </c>
    </row>
    <row r="82" spans="1:3" ht="15" thickBot="1">
      <c r="A82" s="5" t="s">
        <v>201</v>
      </c>
      <c r="B82" s="60">
        <v>36237</v>
      </c>
      <c r="C82" s="60">
        <v>532000</v>
      </c>
    </row>
    <row r="83" spans="1:3" ht="15" thickBot="1">
      <c r="A83" s="5" t="s">
        <v>202</v>
      </c>
      <c r="B83" s="60">
        <v>12643</v>
      </c>
      <c r="C83" s="60">
        <v>185460</v>
      </c>
    </row>
    <row r="84" spans="1:3" ht="15" thickBot="1">
      <c r="A84" s="5" t="s">
        <v>203</v>
      </c>
      <c r="B84" s="60">
        <v>28431</v>
      </c>
      <c r="C84" s="60">
        <v>417120</v>
      </c>
    </row>
    <row r="85" spans="1:3" ht="15" thickBot="1">
      <c r="A85" s="5" t="s">
        <v>204</v>
      </c>
      <c r="B85" s="60">
        <v>2159</v>
      </c>
      <c r="C85" s="60">
        <v>31680</v>
      </c>
    </row>
    <row r="86" spans="1:3" ht="15" thickBot="1">
      <c r="A86" s="5" t="s">
        <v>205</v>
      </c>
      <c r="B86" s="60">
        <v>58869</v>
      </c>
      <c r="C86" s="60">
        <v>864500</v>
      </c>
    </row>
    <row r="87" spans="1:3" ht="15" thickBot="1">
      <c r="A87" s="5" t="s">
        <v>206</v>
      </c>
      <c r="B87" s="60">
        <v>6167</v>
      </c>
      <c r="C87" s="60">
        <v>90420</v>
      </c>
    </row>
    <row r="88" spans="1:3" ht="15" thickBot="1">
      <c r="A88" s="5" t="s">
        <v>207</v>
      </c>
      <c r="B88" s="60">
        <v>22109</v>
      </c>
      <c r="C88" s="60">
        <v>324100</v>
      </c>
    </row>
    <row r="89" spans="1:3" ht="15" thickBot="1">
      <c r="A89" s="5" t="s">
        <v>208</v>
      </c>
      <c r="B89" s="60">
        <v>50301</v>
      </c>
      <c r="C89" s="60">
        <v>738132</v>
      </c>
    </row>
    <row r="90" spans="1:3" ht="15" thickBot="1">
      <c r="A90" s="5" t="s">
        <v>209</v>
      </c>
      <c r="B90" s="60">
        <v>16483</v>
      </c>
      <c r="C90" s="60">
        <v>242200</v>
      </c>
    </row>
    <row r="91" spans="1:3" ht="15" thickBot="1">
      <c r="A91" s="5" t="s">
        <v>211</v>
      </c>
      <c r="B91" s="60">
        <v>127418</v>
      </c>
      <c r="C91" s="60">
        <v>1871100</v>
      </c>
    </row>
    <row r="92" spans="1:3" ht="15" thickBot="1">
      <c r="A92" s="5" t="s">
        <v>212</v>
      </c>
      <c r="B92" s="60">
        <v>13998</v>
      </c>
      <c r="C92" s="60">
        <v>205800</v>
      </c>
    </row>
    <row r="93" spans="1:3" ht="15" thickBot="1">
      <c r="A93" s="5" t="s">
        <v>213</v>
      </c>
      <c r="B93" s="60">
        <v>118130</v>
      </c>
      <c r="C93" s="60">
        <v>1733900</v>
      </c>
    </row>
    <row r="94" spans="1:3" ht="15" thickBot="1">
      <c r="A94" s="5" t="s">
        <v>214</v>
      </c>
      <c r="B94" s="60">
        <v>25641</v>
      </c>
      <c r="C94" s="60">
        <v>375900</v>
      </c>
    </row>
    <row r="95" spans="1:3" ht="15" thickBot="1">
      <c r="A95" s="5" t="s">
        <v>215</v>
      </c>
      <c r="B95" s="60">
        <v>7956</v>
      </c>
      <c r="C95" s="60">
        <v>116490</v>
      </c>
    </row>
    <row r="96" spans="1:3" ht="15" thickBot="1">
      <c r="A96" s="5" t="s">
        <v>216</v>
      </c>
      <c r="B96" s="60">
        <v>11101</v>
      </c>
      <c r="C96" s="60">
        <v>163020</v>
      </c>
    </row>
    <row r="97" spans="1:3" ht="15" thickBot="1">
      <c r="A97" s="5" t="s">
        <v>217</v>
      </c>
      <c r="B97" s="60">
        <v>6661</v>
      </c>
      <c r="C97" s="60">
        <v>98010</v>
      </c>
    </row>
    <row r="98" spans="1:3" ht="15" thickBot="1">
      <c r="A98" s="5" t="s">
        <v>218</v>
      </c>
      <c r="B98" s="60">
        <v>11841</v>
      </c>
      <c r="C98" s="60">
        <v>173910</v>
      </c>
    </row>
    <row r="99" spans="1:3" ht="15" thickBot="1">
      <c r="A99" s="5" t="s">
        <v>219</v>
      </c>
      <c r="B99" s="60">
        <v>23155</v>
      </c>
      <c r="C99" s="60">
        <v>339500</v>
      </c>
    </row>
    <row r="100" spans="1:3" ht="15" thickBot="1">
      <c r="A100" s="5" t="s">
        <v>220</v>
      </c>
      <c r="B100" s="60">
        <v>13867</v>
      </c>
      <c r="C100" s="60">
        <v>203700</v>
      </c>
    </row>
    <row r="101" spans="1:3" ht="15" thickBot="1">
      <c r="A101" s="5" t="s">
        <v>221</v>
      </c>
      <c r="B101" s="60">
        <v>7956</v>
      </c>
      <c r="C101" s="60">
        <v>116490</v>
      </c>
    </row>
    <row r="102" spans="1:3" ht="15" thickBot="1">
      <c r="A102" s="5" t="s">
        <v>222</v>
      </c>
      <c r="B102" s="60">
        <v>15726</v>
      </c>
      <c r="C102" s="60">
        <v>230670</v>
      </c>
    </row>
    <row r="103" spans="1:3" ht="15" thickBot="1">
      <c r="A103" s="5" t="s">
        <v>223</v>
      </c>
      <c r="B103" s="60">
        <v>12951</v>
      </c>
      <c r="C103" s="60">
        <v>190080</v>
      </c>
    </row>
    <row r="104" spans="1:3" ht="15" thickBot="1">
      <c r="A104" s="5" t="s">
        <v>224</v>
      </c>
      <c r="B104" s="60">
        <v>7031</v>
      </c>
      <c r="C104" s="60">
        <v>103290</v>
      </c>
    </row>
    <row r="105" spans="1:3" ht="15" thickBot="1">
      <c r="A105" s="5" t="s">
        <v>225</v>
      </c>
      <c r="B105" s="60">
        <v>13815</v>
      </c>
      <c r="C105" s="60">
        <v>202620</v>
      </c>
    </row>
    <row r="106" spans="1:3" ht="15" thickBot="1">
      <c r="A106" s="5" t="s">
        <v>226</v>
      </c>
      <c r="B106" s="60">
        <v>5797</v>
      </c>
      <c r="C106" s="60">
        <v>85140</v>
      </c>
    </row>
    <row r="107" spans="1:3" ht="15" thickBot="1">
      <c r="A107" s="5" t="s">
        <v>228</v>
      </c>
      <c r="B107" s="60">
        <v>16960</v>
      </c>
      <c r="C107" s="60">
        <v>248820</v>
      </c>
    </row>
    <row r="108" spans="1:3" ht="15" thickBot="1">
      <c r="A108" s="5" t="s">
        <v>102</v>
      </c>
      <c r="B108" s="60">
        <v>52715</v>
      </c>
      <c r="C108" s="60">
        <v>773946</v>
      </c>
    </row>
    <row r="109" spans="1:3" ht="15" thickBot="1">
      <c r="A109" s="5" t="s">
        <v>229</v>
      </c>
      <c r="B109" s="60">
        <v>13998</v>
      </c>
      <c r="C109" s="60">
        <v>205800</v>
      </c>
    </row>
    <row r="110" spans="1:3" ht="15" thickBot="1">
      <c r="A110" s="5" t="s">
        <v>230</v>
      </c>
      <c r="B110" s="60">
        <v>21324</v>
      </c>
      <c r="C110" s="60">
        <v>312900</v>
      </c>
    </row>
    <row r="111" spans="1:3" ht="15" thickBot="1">
      <c r="A111" s="5" t="s">
        <v>231</v>
      </c>
      <c r="B111" s="60">
        <v>36448</v>
      </c>
      <c r="C111" s="60">
        <v>535260</v>
      </c>
    </row>
    <row r="112" spans="1:3" ht="15" thickBot="1">
      <c r="A112" s="5" t="s">
        <v>232</v>
      </c>
      <c r="B112" s="60">
        <v>27136</v>
      </c>
      <c r="C112" s="60">
        <v>398310</v>
      </c>
    </row>
    <row r="113" spans="1:3" ht="15" thickBot="1">
      <c r="A113" s="5" t="s">
        <v>233</v>
      </c>
      <c r="B113" s="60">
        <v>23548</v>
      </c>
      <c r="C113" s="60">
        <v>345800</v>
      </c>
    </row>
    <row r="114" spans="1:3" ht="15" thickBot="1">
      <c r="A114" s="5" t="s">
        <v>101</v>
      </c>
      <c r="B114" s="60">
        <v>57430</v>
      </c>
      <c r="C114" s="60">
        <v>843500</v>
      </c>
    </row>
    <row r="115" spans="1:3" ht="15" thickBot="1">
      <c r="A115" s="5" t="s">
        <v>234</v>
      </c>
      <c r="B115" s="60">
        <v>9559</v>
      </c>
      <c r="C115" s="60">
        <v>140580</v>
      </c>
    </row>
    <row r="116" spans="1:3" ht="15" thickBot="1">
      <c r="A116" s="5" t="s">
        <v>235</v>
      </c>
      <c r="B116" s="60">
        <v>5489</v>
      </c>
      <c r="C116" s="60">
        <v>80850</v>
      </c>
    </row>
    <row r="117" spans="1:3" ht="15" thickBot="1">
      <c r="A117" s="5" t="s">
        <v>236</v>
      </c>
      <c r="B117" s="60">
        <v>14259</v>
      </c>
      <c r="C117" s="60">
        <v>210000</v>
      </c>
    </row>
    <row r="118" spans="1:3" ht="15" thickBot="1">
      <c r="A118" s="5" t="s">
        <v>237</v>
      </c>
      <c r="B118" s="60">
        <v>9942</v>
      </c>
      <c r="C118" s="60">
        <v>146300</v>
      </c>
    </row>
    <row r="119" spans="1:3" ht="15" thickBot="1">
      <c r="A119" s="5" t="s">
        <v>238</v>
      </c>
      <c r="B119" s="60">
        <v>9066</v>
      </c>
      <c r="C119" s="60">
        <v>133320</v>
      </c>
    </row>
    <row r="120" spans="1:3" ht="15" thickBot="1">
      <c r="A120" s="5" t="s">
        <v>239</v>
      </c>
      <c r="B120" s="60">
        <v>4687</v>
      </c>
      <c r="C120" s="60">
        <v>68970</v>
      </c>
    </row>
    <row r="121" spans="1:3" ht="15" thickBot="1">
      <c r="A121" s="5" t="s">
        <v>240</v>
      </c>
      <c r="B121" s="60">
        <v>15829</v>
      </c>
      <c r="C121" s="60">
        <v>232400</v>
      </c>
    </row>
    <row r="122" spans="1:3" ht="15" thickBot="1">
      <c r="A122" s="5" t="s">
        <v>241</v>
      </c>
      <c r="B122" s="60">
        <v>48011</v>
      </c>
      <c r="C122" s="60">
        <v>704900</v>
      </c>
    </row>
    <row r="123" spans="1:3" ht="15" thickBot="1">
      <c r="A123" s="5" t="s">
        <v>242</v>
      </c>
      <c r="B123" s="60">
        <v>94650</v>
      </c>
      <c r="C123" s="60">
        <v>1389393</v>
      </c>
    </row>
    <row r="124" spans="1:3" ht="15" thickBot="1">
      <c r="A124" s="5" t="s">
        <v>243</v>
      </c>
      <c r="B124" s="60">
        <v>4810</v>
      </c>
      <c r="C124" s="60">
        <v>70620</v>
      </c>
    </row>
    <row r="125" spans="1:3" ht="15" thickBot="1">
      <c r="A125" s="5" t="s">
        <v>244</v>
      </c>
      <c r="B125" s="60">
        <v>7401</v>
      </c>
      <c r="C125" s="60">
        <v>108570</v>
      </c>
    </row>
    <row r="126" spans="1:3" ht="15" thickBot="1">
      <c r="A126" s="5" t="s">
        <v>245</v>
      </c>
      <c r="B126" s="60">
        <v>35583</v>
      </c>
      <c r="C126" s="60">
        <v>522200</v>
      </c>
    </row>
    <row r="127" spans="1:3" ht="15" thickBot="1">
      <c r="A127" s="5" t="s">
        <v>246</v>
      </c>
      <c r="B127" s="60">
        <v>20599</v>
      </c>
      <c r="C127" s="60">
        <v>302610</v>
      </c>
    </row>
    <row r="128" spans="1:3" ht="15" thickBot="1">
      <c r="A128" s="5" t="s">
        <v>247</v>
      </c>
      <c r="B128" s="60">
        <v>6661</v>
      </c>
      <c r="C128" s="60">
        <v>98010</v>
      </c>
    </row>
    <row r="129" spans="1:3" ht="15" thickBot="1">
      <c r="A129" s="5" t="s">
        <v>248</v>
      </c>
      <c r="B129" s="60">
        <v>60700</v>
      </c>
      <c r="C129" s="60">
        <v>891100</v>
      </c>
    </row>
    <row r="130" spans="1:3" ht="15" thickBot="1">
      <c r="A130" s="5" t="s">
        <v>249</v>
      </c>
      <c r="B130" s="60">
        <v>68026</v>
      </c>
      <c r="C130" s="60">
        <v>998200</v>
      </c>
    </row>
    <row r="131" spans="1:3" ht="15" thickBot="1">
      <c r="A131" s="5" t="s">
        <v>250</v>
      </c>
      <c r="B131" s="60">
        <v>4810</v>
      </c>
      <c r="C131" s="60">
        <v>70620</v>
      </c>
    </row>
    <row r="132" spans="1:3" ht="15" thickBot="1">
      <c r="A132" s="5" t="s">
        <v>251</v>
      </c>
      <c r="B132" s="60">
        <v>13013</v>
      </c>
      <c r="C132" s="60">
        <v>191070</v>
      </c>
    </row>
    <row r="133" spans="1:3" ht="15" thickBot="1">
      <c r="A133" s="5" t="s">
        <v>252</v>
      </c>
      <c r="B133" s="60">
        <v>6476</v>
      </c>
      <c r="C133" s="60">
        <v>95040</v>
      </c>
    </row>
    <row r="134" spans="1:3" ht="15" thickBot="1">
      <c r="A134" s="5" t="s">
        <v>253</v>
      </c>
      <c r="B134" s="60">
        <v>4995</v>
      </c>
      <c r="C134" s="60">
        <v>73260</v>
      </c>
    </row>
    <row r="135" spans="1:3" ht="15" thickBot="1">
      <c r="A135" s="5" t="s">
        <v>254</v>
      </c>
      <c r="B135" s="60">
        <v>22325</v>
      </c>
      <c r="C135" s="60">
        <v>327690</v>
      </c>
    </row>
    <row r="136" spans="1:3" ht="15" thickBot="1">
      <c r="A136" s="5" t="s">
        <v>255</v>
      </c>
      <c r="B136" s="60">
        <v>27999</v>
      </c>
      <c r="C136" s="60">
        <v>410850</v>
      </c>
    </row>
    <row r="137" spans="1:3" ht="15" thickBot="1">
      <c r="A137" s="5" t="s">
        <v>256</v>
      </c>
      <c r="B137" s="60">
        <v>29958</v>
      </c>
      <c r="C137" s="60">
        <v>439600</v>
      </c>
    </row>
    <row r="138" spans="1:3" ht="15" thickBot="1">
      <c r="A138" s="5" t="s">
        <v>257</v>
      </c>
      <c r="B138" s="60">
        <v>44479</v>
      </c>
      <c r="C138" s="60">
        <v>653100</v>
      </c>
    </row>
    <row r="139" spans="1:3" ht="15" thickBot="1">
      <c r="A139" s="5" t="s">
        <v>258</v>
      </c>
      <c r="B139" s="60">
        <v>48142</v>
      </c>
      <c r="C139" s="60">
        <v>706300</v>
      </c>
    </row>
    <row r="140" spans="1:3" ht="15" thickBot="1">
      <c r="A140" s="5" t="s">
        <v>259</v>
      </c>
      <c r="B140" s="60">
        <v>14616</v>
      </c>
      <c r="C140" s="60">
        <v>214500</v>
      </c>
    </row>
    <row r="141" spans="1:3" ht="15" thickBot="1">
      <c r="A141" s="5" t="s">
        <v>260</v>
      </c>
      <c r="B141" s="60">
        <v>38199</v>
      </c>
      <c r="C141" s="60">
        <v>560700</v>
      </c>
    </row>
    <row r="142" spans="1:3" ht="15" thickBot="1">
      <c r="A142" s="5" t="s">
        <v>261</v>
      </c>
      <c r="B142" s="60">
        <v>3639</v>
      </c>
      <c r="C142" s="60">
        <v>53460</v>
      </c>
    </row>
    <row r="143" spans="1:3" ht="15" thickBot="1">
      <c r="A143" s="5" t="s">
        <v>262</v>
      </c>
      <c r="B143" s="60">
        <v>7586</v>
      </c>
      <c r="C143" s="60">
        <v>111210</v>
      </c>
    </row>
    <row r="144" spans="1:3" ht="15" thickBot="1">
      <c r="A144" s="5" t="s">
        <v>263</v>
      </c>
      <c r="B144" s="60">
        <v>31920</v>
      </c>
      <c r="C144" s="60">
        <v>468300</v>
      </c>
    </row>
    <row r="145" spans="1:3" ht="15" thickBot="1">
      <c r="A145" s="5" t="s">
        <v>264</v>
      </c>
      <c r="B145" s="60">
        <v>5180</v>
      </c>
      <c r="C145" s="60">
        <v>75900</v>
      </c>
    </row>
    <row r="146" spans="1:3" ht="15" thickBot="1">
      <c r="A146" s="5" t="s">
        <v>265</v>
      </c>
      <c r="B146" s="60">
        <v>5921</v>
      </c>
      <c r="C146" s="60">
        <v>86790</v>
      </c>
    </row>
    <row r="147" spans="1:3" ht="15" thickBot="1">
      <c r="A147" s="5" t="s">
        <v>105</v>
      </c>
      <c r="B147" s="60">
        <v>37807</v>
      </c>
      <c r="C147" s="60">
        <v>555100</v>
      </c>
    </row>
    <row r="148" spans="1:3" ht="15" thickBot="1">
      <c r="A148" s="5" t="s">
        <v>266</v>
      </c>
      <c r="B148" s="60">
        <v>11120</v>
      </c>
      <c r="C148" s="60">
        <v>163100</v>
      </c>
    </row>
    <row r="149" spans="1:3" ht="15" thickBot="1">
      <c r="A149" s="5" t="s">
        <v>267</v>
      </c>
      <c r="B149" s="60">
        <v>11779</v>
      </c>
      <c r="C149" s="60">
        <v>172920</v>
      </c>
    </row>
    <row r="150" spans="1:3" ht="15" thickBot="1">
      <c r="A150" s="5" t="s">
        <v>268</v>
      </c>
      <c r="B150" s="60">
        <v>38461</v>
      </c>
      <c r="C150" s="60">
        <v>564900</v>
      </c>
    </row>
    <row r="151" spans="1:3" ht="15" thickBot="1">
      <c r="A151" s="5" t="s">
        <v>269</v>
      </c>
      <c r="B151" s="60">
        <v>8757</v>
      </c>
      <c r="C151" s="60">
        <v>128700</v>
      </c>
    </row>
    <row r="152" spans="1:3" ht="15" thickBot="1">
      <c r="A152" s="5" t="s">
        <v>270</v>
      </c>
      <c r="B152" s="60">
        <v>6476</v>
      </c>
      <c r="C152" s="60">
        <v>95040</v>
      </c>
    </row>
    <row r="153" spans="1:3" ht="15" thickBot="1">
      <c r="A153" s="5" t="s">
        <v>271</v>
      </c>
      <c r="B153" s="60">
        <v>16281</v>
      </c>
      <c r="C153" s="60">
        <v>238920</v>
      </c>
    </row>
    <row r="154" spans="1:3" ht="15" thickBot="1">
      <c r="A154" s="5" t="s">
        <v>272</v>
      </c>
      <c r="B154" s="60">
        <v>19492</v>
      </c>
      <c r="C154" s="60">
        <v>285600</v>
      </c>
    </row>
    <row r="155" spans="1:3" ht="15" thickBot="1">
      <c r="A155" s="5" t="s">
        <v>273</v>
      </c>
      <c r="B155" s="60">
        <v>71297</v>
      </c>
      <c r="C155" s="60">
        <v>1047200</v>
      </c>
    </row>
    <row r="156" spans="1:3" ht="15" thickBot="1">
      <c r="A156" s="5" t="s">
        <v>274</v>
      </c>
      <c r="B156" s="60">
        <v>39638</v>
      </c>
      <c r="C156" s="60">
        <v>581700</v>
      </c>
    </row>
    <row r="157" spans="1:3" ht="15" thickBot="1">
      <c r="A157" s="5" t="s">
        <v>275</v>
      </c>
      <c r="B157" s="60">
        <v>2714</v>
      </c>
      <c r="C157" s="60">
        <v>39600</v>
      </c>
    </row>
    <row r="158" spans="1:3" ht="15" thickBot="1">
      <c r="A158" s="5" t="s">
        <v>276</v>
      </c>
      <c r="B158" s="60">
        <v>9127</v>
      </c>
      <c r="C158" s="60">
        <v>133980</v>
      </c>
    </row>
    <row r="159" spans="1:3" ht="15" thickBot="1">
      <c r="A159" s="5" t="s">
        <v>277</v>
      </c>
      <c r="B159" s="60">
        <v>3084</v>
      </c>
      <c r="C159" s="60">
        <v>45210</v>
      </c>
    </row>
    <row r="160" spans="1:3" ht="15" thickBot="1">
      <c r="A160" s="5" t="s">
        <v>278</v>
      </c>
      <c r="B160" s="60">
        <v>122812</v>
      </c>
      <c r="C160" s="60">
        <v>1802637</v>
      </c>
    </row>
    <row r="161" spans="1:3" ht="15" thickBot="1">
      <c r="A161" s="5" t="s">
        <v>279</v>
      </c>
      <c r="B161" s="60">
        <v>17762</v>
      </c>
      <c r="C161" s="60">
        <v>260700</v>
      </c>
    </row>
    <row r="162" spans="1:3" ht="15" thickBot="1">
      <c r="A162" s="5" t="s">
        <v>280</v>
      </c>
      <c r="B162" s="60">
        <v>4625</v>
      </c>
      <c r="C162" s="60">
        <v>67980</v>
      </c>
    </row>
    <row r="163" spans="1:3" ht="15" thickBot="1">
      <c r="A163" s="5" t="s">
        <v>281</v>
      </c>
      <c r="B163" s="60">
        <v>14370</v>
      </c>
      <c r="C163" s="60">
        <v>210870</v>
      </c>
    </row>
    <row r="164" spans="1:3" ht="15" thickBot="1">
      <c r="A164" s="5" t="s">
        <v>282</v>
      </c>
      <c r="B164" s="60">
        <v>33877</v>
      </c>
      <c r="C164" s="60">
        <v>497801</v>
      </c>
    </row>
    <row r="165" spans="1:3" ht="15" thickBot="1">
      <c r="A165" s="5" t="s">
        <v>283</v>
      </c>
      <c r="B165" s="60">
        <v>42516</v>
      </c>
      <c r="C165" s="60">
        <v>624400</v>
      </c>
    </row>
    <row r="166" spans="1:3" ht="15" thickBot="1">
      <c r="A166" s="5" t="s">
        <v>284</v>
      </c>
      <c r="B166" s="60">
        <v>5736</v>
      </c>
      <c r="C166" s="60">
        <v>84150</v>
      </c>
    </row>
    <row r="167" spans="1:3" ht="15" thickBot="1">
      <c r="A167" s="5" t="s">
        <v>285</v>
      </c>
      <c r="B167" s="60">
        <v>15480</v>
      </c>
      <c r="C167" s="60">
        <v>227370</v>
      </c>
    </row>
    <row r="168" spans="1:3" ht="15" thickBot="1">
      <c r="A168" s="5" t="s">
        <v>286</v>
      </c>
      <c r="B168" s="60">
        <v>5427</v>
      </c>
      <c r="C168" s="60">
        <v>79860</v>
      </c>
    </row>
    <row r="169" spans="1:3" ht="15" thickBot="1">
      <c r="A169" s="5" t="s">
        <v>287</v>
      </c>
      <c r="B169" s="60">
        <v>27865</v>
      </c>
      <c r="C169" s="60">
        <v>409500</v>
      </c>
    </row>
    <row r="170" spans="1:3" ht="15" thickBot="1">
      <c r="A170" s="5" t="s">
        <v>288</v>
      </c>
      <c r="B170" s="60">
        <v>6537</v>
      </c>
      <c r="C170" s="60">
        <v>96030</v>
      </c>
    </row>
    <row r="171" spans="1:3" ht="15" thickBot="1">
      <c r="A171" s="5" t="s">
        <v>289</v>
      </c>
      <c r="B171" s="60">
        <v>4440</v>
      </c>
      <c r="C171" s="60">
        <v>65010</v>
      </c>
    </row>
    <row r="172" spans="1:3" ht="15" thickBot="1">
      <c r="A172" s="5" t="s">
        <v>290</v>
      </c>
      <c r="B172" s="60">
        <v>23155</v>
      </c>
      <c r="C172" s="60">
        <v>339500</v>
      </c>
    </row>
    <row r="173" spans="1:3" ht="15" thickBot="1">
      <c r="A173" s="5" t="s">
        <v>291</v>
      </c>
      <c r="B173" s="60">
        <v>8819</v>
      </c>
      <c r="C173" s="60">
        <v>129360</v>
      </c>
    </row>
    <row r="174" spans="1:3" ht="15" thickBot="1">
      <c r="A174" s="5" t="s">
        <v>292</v>
      </c>
      <c r="B174" s="60">
        <v>27341</v>
      </c>
      <c r="C174" s="60">
        <v>401100</v>
      </c>
    </row>
    <row r="175" spans="1:3" ht="15" thickBot="1">
      <c r="A175" s="5" t="s">
        <v>293</v>
      </c>
      <c r="B175" s="60">
        <v>16343</v>
      </c>
      <c r="C175" s="60">
        <v>239910</v>
      </c>
    </row>
    <row r="176" spans="1:3" ht="15" thickBot="1">
      <c r="A176" s="5" t="s">
        <v>294</v>
      </c>
      <c r="B176" s="60">
        <v>5119</v>
      </c>
      <c r="C176" s="60">
        <v>74910</v>
      </c>
    </row>
    <row r="177" spans="1:3" ht="15" thickBot="1">
      <c r="A177" s="5" t="s">
        <v>295</v>
      </c>
      <c r="B177" s="60">
        <v>43432</v>
      </c>
      <c r="C177" s="60">
        <v>637700</v>
      </c>
    </row>
    <row r="178" spans="1:3" ht="15" thickBot="1">
      <c r="A178" s="5" t="s">
        <v>296</v>
      </c>
      <c r="B178" s="60">
        <v>37676</v>
      </c>
      <c r="C178" s="60">
        <v>553000</v>
      </c>
    </row>
    <row r="179" spans="1:3" ht="15" thickBot="1">
      <c r="A179" s="5" t="s">
        <v>297</v>
      </c>
      <c r="B179" s="60">
        <v>20015</v>
      </c>
      <c r="C179" s="60">
        <v>294000</v>
      </c>
    </row>
    <row r="180" spans="1:3" ht="15" thickBot="1">
      <c r="A180" s="5" t="s">
        <v>298</v>
      </c>
      <c r="B180" s="60">
        <v>23805</v>
      </c>
      <c r="C180" s="60">
        <v>349470</v>
      </c>
    </row>
    <row r="181" spans="1:3" ht="15" thickBot="1">
      <c r="A181" s="5" t="s">
        <v>299</v>
      </c>
      <c r="B181" s="60">
        <v>24332</v>
      </c>
      <c r="C181" s="60">
        <v>357000</v>
      </c>
    </row>
    <row r="182" spans="1:3" ht="15" thickBot="1">
      <c r="A182" s="5" t="s">
        <v>300</v>
      </c>
      <c r="B182" s="60">
        <v>39246</v>
      </c>
      <c r="C182" s="60">
        <v>576100</v>
      </c>
    </row>
    <row r="183" spans="1:3" ht="15" thickBot="1">
      <c r="A183" s="5" t="s">
        <v>301</v>
      </c>
      <c r="B183" s="60">
        <v>3084</v>
      </c>
      <c r="C183" s="60">
        <v>45210</v>
      </c>
    </row>
    <row r="184" spans="1:3" ht="15" thickBot="1">
      <c r="A184" s="5" t="s">
        <v>302</v>
      </c>
      <c r="B184" s="60">
        <v>34406</v>
      </c>
      <c r="C184" s="60">
        <v>504700</v>
      </c>
    </row>
    <row r="185" spans="1:3" ht="15" thickBot="1">
      <c r="A185" s="5" t="s">
        <v>303</v>
      </c>
      <c r="B185" s="60">
        <v>76530</v>
      </c>
      <c r="C185" s="60">
        <v>1123500</v>
      </c>
    </row>
    <row r="186" spans="1:3" ht="15" thickBot="1">
      <c r="A186" s="5" t="s">
        <v>304</v>
      </c>
      <c r="B186" s="60">
        <v>13074</v>
      </c>
      <c r="C186" s="60">
        <v>192060</v>
      </c>
    </row>
    <row r="187" spans="1:3" ht="15" thickBot="1">
      <c r="A187" s="5" t="s">
        <v>305</v>
      </c>
      <c r="B187" s="60">
        <v>12704</v>
      </c>
      <c r="C187" s="60">
        <v>186450</v>
      </c>
    </row>
    <row r="188" spans="1:3" ht="15" thickBot="1">
      <c r="A188" s="5" t="s">
        <v>306</v>
      </c>
      <c r="B188" s="60">
        <v>33490</v>
      </c>
      <c r="C188" s="60">
        <v>491400</v>
      </c>
    </row>
    <row r="189" spans="1:3" ht="15" thickBot="1">
      <c r="A189" s="5" t="s">
        <v>307</v>
      </c>
      <c r="B189" s="60">
        <v>4132</v>
      </c>
      <c r="C189" s="60">
        <v>60720</v>
      </c>
    </row>
    <row r="190" spans="1:3" ht="15" thickBot="1">
      <c r="A190" s="5" t="s">
        <v>308</v>
      </c>
      <c r="B190" s="60">
        <v>5102</v>
      </c>
      <c r="C190" s="60">
        <v>74900</v>
      </c>
    </row>
    <row r="191" spans="1:3" ht="15" thickBot="1">
      <c r="A191" s="5" t="s">
        <v>309</v>
      </c>
      <c r="B191" s="60">
        <v>6969</v>
      </c>
      <c r="C191" s="60">
        <v>102300</v>
      </c>
    </row>
    <row r="192" spans="1:3" ht="15" thickBot="1">
      <c r="A192" s="5" t="s">
        <v>310</v>
      </c>
      <c r="B192" s="60">
        <v>12690</v>
      </c>
      <c r="C192" s="60">
        <v>186200</v>
      </c>
    </row>
    <row r="193" spans="1:3" ht="15" thickBot="1">
      <c r="A193" s="5" t="s">
        <v>311</v>
      </c>
      <c r="B193" s="60">
        <v>20460</v>
      </c>
      <c r="C193" s="60">
        <v>300381</v>
      </c>
    </row>
    <row r="194" spans="1:3" ht="15" thickBot="1">
      <c r="A194" s="5" t="s">
        <v>312</v>
      </c>
      <c r="B194" s="60">
        <v>7339</v>
      </c>
      <c r="C194" s="60">
        <v>107580</v>
      </c>
    </row>
    <row r="195" spans="1:3" ht="15" thickBot="1">
      <c r="A195" s="5" t="s">
        <v>313</v>
      </c>
      <c r="B195" s="60">
        <v>10423</v>
      </c>
      <c r="C195" s="60">
        <v>152790</v>
      </c>
    </row>
    <row r="196" spans="1:3" ht="15" thickBot="1">
      <c r="A196" s="5" t="s">
        <v>314</v>
      </c>
      <c r="B196" s="60">
        <v>27814</v>
      </c>
      <c r="C196" s="60">
        <v>408540</v>
      </c>
    </row>
    <row r="197" spans="1:3" ht="15" thickBot="1">
      <c r="A197" s="5" t="s">
        <v>315</v>
      </c>
      <c r="B197" s="60">
        <v>18502</v>
      </c>
      <c r="C197" s="60">
        <v>271590</v>
      </c>
    </row>
    <row r="198" spans="1:3" ht="15" thickBot="1">
      <c r="A198" s="5" t="s">
        <v>316</v>
      </c>
      <c r="B198" s="60">
        <v>66718</v>
      </c>
      <c r="C198" s="60">
        <v>979300</v>
      </c>
    </row>
    <row r="199" spans="1:3" ht="15" thickBot="1">
      <c r="A199" s="5" t="s">
        <v>317</v>
      </c>
      <c r="B199" s="60">
        <v>11250</v>
      </c>
      <c r="C199" s="60">
        <v>165200</v>
      </c>
    </row>
    <row r="200" spans="1:3" ht="15" thickBot="1">
      <c r="A200" s="5" t="s">
        <v>318</v>
      </c>
      <c r="B200" s="60">
        <v>33359</v>
      </c>
      <c r="C200" s="60">
        <v>489300</v>
      </c>
    </row>
    <row r="201" spans="1:3" ht="15" thickBot="1">
      <c r="A201" s="5" t="s">
        <v>319</v>
      </c>
      <c r="B201" s="60">
        <v>15171</v>
      </c>
      <c r="C201" s="60">
        <v>222750</v>
      </c>
    </row>
    <row r="202" spans="1:3" ht="15" thickBot="1">
      <c r="A202" s="5" t="s">
        <v>320</v>
      </c>
      <c r="B202" s="60">
        <v>10238</v>
      </c>
      <c r="C202" s="60">
        <v>150480</v>
      </c>
    </row>
    <row r="203" spans="1:3" ht="23.5" thickBot="1">
      <c r="A203" s="5" t="s">
        <v>321</v>
      </c>
      <c r="B203" s="60">
        <v>5921</v>
      </c>
      <c r="C203" s="60">
        <v>86790</v>
      </c>
    </row>
    <row r="204" spans="1:3" ht="15" thickBot="1">
      <c r="A204" s="5" t="s">
        <v>322</v>
      </c>
      <c r="B204" s="60">
        <v>8757</v>
      </c>
      <c r="C204" s="60">
        <v>128700</v>
      </c>
    </row>
    <row r="205" spans="1:3" ht="15" thickBot="1">
      <c r="A205" s="5" t="s">
        <v>323</v>
      </c>
      <c r="B205" s="60">
        <v>3577</v>
      </c>
      <c r="C205" s="60">
        <v>52470</v>
      </c>
    </row>
    <row r="206" spans="1:3" ht="15" thickBot="1">
      <c r="A206" s="5" t="s">
        <v>324</v>
      </c>
      <c r="B206" s="60">
        <v>7277</v>
      </c>
      <c r="C206" s="60">
        <v>106920</v>
      </c>
    </row>
    <row r="207" spans="1:3" ht="15" thickBot="1">
      <c r="A207" s="5" t="s">
        <v>325</v>
      </c>
      <c r="B207" s="60">
        <v>9374</v>
      </c>
      <c r="C207" s="60">
        <v>137610</v>
      </c>
    </row>
    <row r="208" spans="1:3" ht="15" thickBot="1">
      <c r="A208" s="5" t="s">
        <v>326</v>
      </c>
      <c r="B208" s="60">
        <v>59392</v>
      </c>
      <c r="C208" s="60">
        <v>871500</v>
      </c>
    </row>
    <row r="209" spans="1:3" ht="15" thickBot="1">
      <c r="A209" s="5" t="s">
        <v>327</v>
      </c>
      <c r="B209" s="60">
        <v>6352</v>
      </c>
      <c r="C209" s="60">
        <v>93060</v>
      </c>
    </row>
    <row r="210" spans="1:3" ht="15" thickBot="1">
      <c r="A210" s="5" t="s">
        <v>328</v>
      </c>
      <c r="B210" s="60">
        <v>23024</v>
      </c>
      <c r="C210" s="60">
        <v>337400</v>
      </c>
    </row>
    <row r="211" spans="1:3" ht="15" thickBot="1">
      <c r="A211" s="5" t="s">
        <v>108</v>
      </c>
      <c r="B211" s="60">
        <v>6537</v>
      </c>
      <c r="C211" s="60">
        <v>96030</v>
      </c>
    </row>
    <row r="212" spans="1:3" ht="15" thickBot="1">
      <c r="A212" s="5" t="s">
        <v>111</v>
      </c>
      <c r="B212" s="60">
        <v>15175</v>
      </c>
      <c r="C212" s="60">
        <v>222600</v>
      </c>
    </row>
    <row r="213" spans="1:3" ht="15" thickBot="1">
      <c r="A213" s="5" t="s">
        <v>329</v>
      </c>
      <c r="B213" s="60">
        <v>29696</v>
      </c>
      <c r="C213" s="60">
        <v>436100</v>
      </c>
    </row>
    <row r="214" spans="1:3" ht="15" thickBot="1">
      <c r="A214" s="5" t="s">
        <v>330</v>
      </c>
      <c r="B214" s="60">
        <v>14061</v>
      </c>
      <c r="C214" s="60">
        <v>206580</v>
      </c>
    </row>
    <row r="215" spans="1:3" ht="15" thickBot="1">
      <c r="A215" s="5" t="s">
        <v>331</v>
      </c>
      <c r="B215" s="60">
        <v>34144</v>
      </c>
      <c r="C215" s="60">
        <v>501900</v>
      </c>
    </row>
    <row r="216" spans="1:3" ht="15" thickBot="1">
      <c r="A216" s="5" t="s">
        <v>332</v>
      </c>
      <c r="B216" s="60">
        <v>2590</v>
      </c>
      <c r="C216" s="60">
        <v>38280</v>
      </c>
    </row>
    <row r="217" spans="1:3" ht="15" thickBot="1">
      <c r="A217" s="5" t="s">
        <v>333</v>
      </c>
      <c r="B217" s="60">
        <v>9811</v>
      </c>
      <c r="C217" s="60">
        <v>144200</v>
      </c>
    </row>
    <row r="218" spans="1:3" ht="15" thickBot="1">
      <c r="A218" s="5" t="s">
        <v>334</v>
      </c>
      <c r="B218" s="60">
        <v>34144</v>
      </c>
      <c r="C218" s="60">
        <v>501900</v>
      </c>
    </row>
    <row r="219" spans="1:3" ht="15" thickBot="1">
      <c r="A219" s="5" t="s">
        <v>335</v>
      </c>
      <c r="B219" s="60">
        <v>26149</v>
      </c>
      <c r="C219" s="60">
        <v>383790</v>
      </c>
    </row>
    <row r="220" spans="1:3" ht="15" thickBot="1">
      <c r="A220" s="5" t="s">
        <v>336</v>
      </c>
      <c r="B220" s="60">
        <v>42124</v>
      </c>
      <c r="C220" s="60">
        <v>618100</v>
      </c>
    </row>
    <row r="221" spans="1:3" ht="15" thickBot="1">
      <c r="A221" s="5" t="s">
        <v>337</v>
      </c>
      <c r="B221" s="60">
        <v>1480</v>
      </c>
      <c r="C221" s="60">
        <v>21780</v>
      </c>
    </row>
    <row r="222" spans="1:3" ht="15" thickBot="1">
      <c r="A222" s="5" t="s">
        <v>338</v>
      </c>
      <c r="B222" s="60">
        <v>2652</v>
      </c>
      <c r="C222" s="60">
        <v>38940</v>
      </c>
    </row>
    <row r="223" spans="1:3" ht="15" thickBot="1">
      <c r="A223" s="5" t="s">
        <v>339</v>
      </c>
      <c r="B223" s="60">
        <v>13383</v>
      </c>
      <c r="C223" s="60">
        <v>196350</v>
      </c>
    </row>
    <row r="224" spans="1:3" ht="15" thickBot="1">
      <c r="A224" s="5" t="s">
        <v>340</v>
      </c>
      <c r="B224" s="60">
        <v>8079</v>
      </c>
      <c r="C224" s="60">
        <v>118470</v>
      </c>
    </row>
    <row r="225" spans="1:3" ht="15" thickBot="1">
      <c r="A225" s="5" t="s">
        <v>341</v>
      </c>
      <c r="B225" s="60">
        <v>35583</v>
      </c>
      <c r="C225" s="60">
        <v>522200</v>
      </c>
    </row>
    <row r="226" spans="1:3" ht="15" thickBot="1">
      <c r="A226" s="5" t="s">
        <v>342</v>
      </c>
      <c r="B226" s="60">
        <v>21454</v>
      </c>
      <c r="C226" s="60">
        <v>315000</v>
      </c>
    </row>
    <row r="227" spans="1:3" ht="15" thickBot="1">
      <c r="A227" s="5" t="s">
        <v>343</v>
      </c>
      <c r="B227" s="60">
        <v>6599</v>
      </c>
      <c r="C227" s="60">
        <v>97020</v>
      </c>
    </row>
    <row r="228" spans="1:3" ht="15" thickBot="1">
      <c r="A228" s="5" t="s">
        <v>344</v>
      </c>
      <c r="B228" s="60">
        <v>18132</v>
      </c>
      <c r="C228" s="60">
        <v>266310</v>
      </c>
    </row>
    <row r="229" spans="1:3" ht="15" thickBot="1">
      <c r="A229" s="5" t="s">
        <v>345</v>
      </c>
      <c r="B229" s="60">
        <v>7462</v>
      </c>
      <c r="C229" s="60">
        <v>109560</v>
      </c>
    </row>
    <row r="230" spans="1:3" ht="15" thickBot="1">
      <c r="A230" s="5" t="s">
        <v>115</v>
      </c>
      <c r="B230" s="60">
        <v>12581</v>
      </c>
      <c r="C230" s="60">
        <v>184800</v>
      </c>
    </row>
    <row r="231" spans="1:3" ht="15" thickBot="1">
      <c r="A231" s="5" t="s">
        <v>346</v>
      </c>
      <c r="B231" s="60">
        <v>22893</v>
      </c>
      <c r="C231" s="60">
        <v>336700</v>
      </c>
    </row>
    <row r="232" spans="1:3" ht="15" thickBot="1">
      <c r="A232" s="5" t="s">
        <v>347</v>
      </c>
      <c r="B232" s="60">
        <v>5242</v>
      </c>
      <c r="C232" s="60">
        <v>76890</v>
      </c>
    </row>
    <row r="233" spans="1:3" ht="15" thickBot="1">
      <c r="A233" s="5" t="s">
        <v>348</v>
      </c>
      <c r="B233" s="60">
        <v>1172</v>
      </c>
      <c r="C233" s="60">
        <v>17160</v>
      </c>
    </row>
    <row r="234" spans="1:3" ht="15" thickBot="1">
      <c r="A234" s="5" t="s">
        <v>349</v>
      </c>
      <c r="B234" s="60">
        <v>5242</v>
      </c>
      <c r="C234" s="60">
        <v>76890</v>
      </c>
    </row>
    <row r="235" spans="1:3" ht="15" thickBot="1">
      <c r="A235" s="5" t="s">
        <v>350</v>
      </c>
      <c r="B235" s="60">
        <v>34798</v>
      </c>
      <c r="C235" s="60">
        <v>511000</v>
      </c>
    </row>
    <row r="236" spans="1:3" ht="15" thickBot="1">
      <c r="A236" s="5" t="s">
        <v>351</v>
      </c>
      <c r="B236" s="60">
        <v>5612</v>
      </c>
      <c r="C236" s="60">
        <v>82170</v>
      </c>
    </row>
    <row r="237" spans="1:3" ht="15" thickBot="1">
      <c r="A237" s="5" t="s">
        <v>352</v>
      </c>
      <c r="B237" s="60">
        <v>11533</v>
      </c>
      <c r="C237" s="60">
        <v>169290</v>
      </c>
    </row>
    <row r="238" spans="1:3" ht="15" thickBot="1">
      <c r="A238" s="5" t="s">
        <v>353</v>
      </c>
      <c r="B238" s="60">
        <v>27341</v>
      </c>
      <c r="C238" s="60">
        <v>401100</v>
      </c>
    </row>
    <row r="239" spans="1:3" ht="15" thickBot="1">
      <c r="A239" s="5" t="s">
        <v>354</v>
      </c>
      <c r="B239" s="60">
        <v>7216</v>
      </c>
      <c r="C239" s="60">
        <v>105930</v>
      </c>
    </row>
    <row r="240" spans="1:3" ht="15" thickBot="1">
      <c r="A240" s="5" t="s">
        <v>355</v>
      </c>
      <c r="B240" s="60">
        <v>26687</v>
      </c>
      <c r="C240" s="60">
        <v>392000</v>
      </c>
    </row>
    <row r="241" spans="1:3" ht="15" thickBot="1">
      <c r="A241" s="5" t="s">
        <v>356</v>
      </c>
      <c r="B241" s="60">
        <v>38592</v>
      </c>
      <c r="C241" s="60">
        <v>566300</v>
      </c>
    </row>
    <row r="242" spans="1:3" ht="15" thickBot="1">
      <c r="A242" s="5" t="s">
        <v>357</v>
      </c>
      <c r="B242" s="60">
        <v>53028</v>
      </c>
      <c r="C242" s="60">
        <v>778253</v>
      </c>
    </row>
    <row r="243" spans="1:3" ht="15" thickBot="1">
      <c r="A243" s="5" t="s">
        <v>358</v>
      </c>
      <c r="B243" s="60">
        <v>136920</v>
      </c>
      <c r="C243" s="60">
        <v>2010264</v>
      </c>
    </row>
    <row r="244" spans="1:3" ht="15" thickBot="1">
      <c r="A244" s="5" t="s">
        <v>359</v>
      </c>
      <c r="B244" s="60">
        <v>308</v>
      </c>
      <c r="C244" s="60">
        <v>4620</v>
      </c>
    </row>
    <row r="245" spans="1:3" ht="15" thickBot="1">
      <c r="A245" s="5" t="s">
        <v>360</v>
      </c>
      <c r="B245" s="60">
        <v>21585</v>
      </c>
      <c r="C245" s="60">
        <v>317100</v>
      </c>
    </row>
    <row r="246" spans="1:3" ht="15" thickBot="1">
      <c r="A246" s="5" t="s">
        <v>361</v>
      </c>
      <c r="B246" s="60">
        <v>37545</v>
      </c>
      <c r="C246" s="60">
        <v>551600</v>
      </c>
    </row>
    <row r="247" spans="1:3" ht="15" thickBot="1">
      <c r="A247" s="5" t="s">
        <v>362</v>
      </c>
      <c r="B247" s="60">
        <v>8896</v>
      </c>
      <c r="C247" s="60">
        <v>130900</v>
      </c>
    </row>
    <row r="248" spans="1:3" ht="15" thickBot="1">
      <c r="A248" s="5" t="s">
        <v>363</v>
      </c>
      <c r="B248" s="60">
        <v>23211</v>
      </c>
      <c r="C248" s="60">
        <v>340613</v>
      </c>
    </row>
    <row r="249" spans="1:3" ht="15" thickBot="1">
      <c r="A249" s="5" t="s">
        <v>364</v>
      </c>
      <c r="B249" s="60">
        <v>1177</v>
      </c>
      <c r="C249" s="60">
        <v>17500</v>
      </c>
    </row>
    <row r="250" spans="1:3" ht="15" thickBot="1">
      <c r="A250" s="5" t="s">
        <v>365</v>
      </c>
      <c r="B250" s="60">
        <v>35060</v>
      </c>
      <c r="C250" s="60">
        <v>514500</v>
      </c>
    </row>
    <row r="251" spans="1:3" ht="15" thickBot="1">
      <c r="A251" s="5" t="s">
        <v>366</v>
      </c>
      <c r="B251" s="60">
        <v>95948</v>
      </c>
      <c r="C251" s="60">
        <v>1408512</v>
      </c>
    </row>
    <row r="252" spans="1:3" ht="15" thickBot="1">
      <c r="A252" s="5" t="s">
        <v>367</v>
      </c>
      <c r="B252" s="60">
        <v>26642</v>
      </c>
      <c r="C252" s="60">
        <v>391380</v>
      </c>
    </row>
    <row r="253" spans="1:3" ht="15" thickBot="1">
      <c r="A253" s="5" t="s">
        <v>368</v>
      </c>
      <c r="B253" s="60">
        <v>10858</v>
      </c>
      <c r="C253" s="60">
        <v>158900</v>
      </c>
    </row>
    <row r="254" spans="1:3" ht="15" thickBot="1">
      <c r="A254" s="5" t="s">
        <v>369</v>
      </c>
      <c r="B254" s="60">
        <v>10546</v>
      </c>
      <c r="C254" s="60">
        <v>154770</v>
      </c>
    </row>
    <row r="255" spans="1:3" ht="15" thickBot="1">
      <c r="A255" s="5" t="s">
        <v>370</v>
      </c>
      <c r="B255" s="60">
        <v>87257</v>
      </c>
      <c r="C255" s="60">
        <v>1281000</v>
      </c>
    </row>
    <row r="256" spans="1:3" ht="15" thickBot="1">
      <c r="A256" s="5" t="s">
        <v>371</v>
      </c>
      <c r="B256" s="60">
        <v>6722</v>
      </c>
      <c r="C256" s="60">
        <v>99000</v>
      </c>
    </row>
    <row r="257" spans="1:3" ht="15" thickBot="1">
      <c r="A257" s="5" t="s">
        <v>372</v>
      </c>
      <c r="B257" s="60">
        <v>27995</v>
      </c>
      <c r="C257" s="60">
        <v>410900</v>
      </c>
    </row>
    <row r="258" spans="1:3" ht="15" thickBot="1">
      <c r="A258" s="5" t="s">
        <v>373</v>
      </c>
      <c r="B258" s="60">
        <v>46572</v>
      </c>
      <c r="C258" s="60">
        <v>683900</v>
      </c>
    </row>
    <row r="259" spans="1:3" ht="15" thickBot="1">
      <c r="A259" s="5" t="s">
        <v>374</v>
      </c>
      <c r="B259" s="60">
        <v>10299</v>
      </c>
      <c r="C259" s="60">
        <v>151140</v>
      </c>
    </row>
    <row r="260" spans="1:3" ht="15" thickBot="1">
      <c r="A260" s="5" t="s">
        <v>375</v>
      </c>
      <c r="B260" s="60">
        <v>6352</v>
      </c>
      <c r="C260" s="60">
        <v>93060</v>
      </c>
    </row>
    <row r="261" spans="1:3" ht="15" thickBot="1">
      <c r="A261" s="5" t="s">
        <v>376</v>
      </c>
      <c r="B261" s="60">
        <v>4009</v>
      </c>
      <c r="C261" s="60">
        <v>58740</v>
      </c>
    </row>
    <row r="262" spans="1:3" ht="15" thickBot="1">
      <c r="A262" s="5" t="s">
        <v>377</v>
      </c>
      <c r="B262" s="60">
        <v>44740</v>
      </c>
      <c r="C262" s="60">
        <v>656600</v>
      </c>
    </row>
    <row r="263" spans="1:3" ht="15" thickBot="1">
      <c r="A263" s="5" t="s">
        <v>117</v>
      </c>
      <c r="B263" s="60">
        <v>4872</v>
      </c>
      <c r="C263" s="60">
        <v>71610</v>
      </c>
    </row>
    <row r="264" spans="1:3" ht="15" thickBot="1">
      <c r="A264" s="5" t="s">
        <v>378</v>
      </c>
      <c r="B264" s="60">
        <v>18184</v>
      </c>
      <c r="C264" s="60">
        <v>266700</v>
      </c>
    </row>
    <row r="265" spans="1:3" ht="15" thickBot="1">
      <c r="A265" s="5" t="s">
        <v>379</v>
      </c>
      <c r="B265" s="60">
        <v>20408</v>
      </c>
      <c r="C265" s="60">
        <v>299600</v>
      </c>
    </row>
    <row r="266" spans="1:3" ht="15" thickBot="1">
      <c r="A266" s="5" t="s">
        <v>119</v>
      </c>
      <c r="B266" s="60">
        <v>44348</v>
      </c>
      <c r="C266" s="60">
        <v>651000</v>
      </c>
    </row>
    <row r="267" spans="1:3" ht="15" thickBot="1">
      <c r="A267" s="5" t="s">
        <v>380</v>
      </c>
      <c r="B267" s="60">
        <v>31920</v>
      </c>
      <c r="C267" s="60">
        <v>468300</v>
      </c>
    </row>
    <row r="268" spans="1:3" ht="15" thickBot="1">
      <c r="A268" s="5" t="s">
        <v>381</v>
      </c>
      <c r="B268" s="60">
        <v>13383</v>
      </c>
      <c r="C268" s="60">
        <v>196350</v>
      </c>
    </row>
    <row r="269" spans="1:3" ht="15" thickBot="1">
      <c r="A269" s="5" t="s">
        <v>382</v>
      </c>
      <c r="B269" s="60">
        <v>96545</v>
      </c>
      <c r="C269" s="60">
        <v>1416800</v>
      </c>
    </row>
    <row r="270" spans="1:3" ht="15" thickBot="1">
      <c r="A270" s="5" t="s">
        <v>383</v>
      </c>
      <c r="B270" s="60">
        <v>60177</v>
      </c>
      <c r="C270" s="60">
        <v>883400</v>
      </c>
    </row>
    <row r="271" spans="1:3" ht="15" thickBot="1">
      <c r="A271" s="5" t="s">
        <v>384</v>
      </c>
      <c r="B271" s="60">
        <v>4579</v>
      </c>
      <c r="C271" s="60">
        <v>67200</v>
      </c>
    </row>
    <row r="272" spans="1:3" ht="15" thickBot="1">
      <c r="A272" s="5" t="s">
        <v>385</v>
      </c>
      <c r="B272" s="60">
        <v>15698</v>
      </c>
      <c r="C272" s="60">
        <v>230300</v>
      </c>
    </row>
    <row r="273" spans="1:3" ht="15" thickBot="1">
      <c r="A273" s="5" t="s">
        <v>386</v>
      </c>
      <c r="B273" s="60">
        <v>7524</v>
      </c>
      <c r="C273" s="60">
        <v>110550</v>
      </c>
    </row>
    <row r="274" spans="1:3" ht="15" thickBot="1">
      <c r="A274" s="5" t="s">
        <v>387</v>
      </c>
      <c r="B274" s="60">
        <v>26033</v>
      </c>
      <c r="C274" s="60">
        <v>382200</v>
      </c>
    </row>
    <row r="275" spans="1:3" ht="15" thickBot="1">
      <c r="A275" s="5" t="s">
        <v>388</v>
      </c>
      <c r="B275" s="60">
        <v>10423</v>
      </c>
      <c r="C275" s="60">
        <v>152790</v>
      </c>
    </row>
    <row r="276" spans="1:3" ht="15" thickBot="1">
      <c r="A276" s="5" t="s">
        <v>389</v>
      </c>
      <c r="B276" s="60">
        <v>69287</v>
      </c>
      <c r="C276" s="60">
        <v>1017324</v>
      </c>
    </row>
    <row r="277" spans="1:3" ht="15" thickBot="1">
      <c r="A277" s="5" t="s">
        <v>390</v>
      </c>
      <c r="B277" s="60">
        <v>16091</v>
      </c>
      <c r="C277" s="60">
        <v>235900</v>
      </c>
    </row>
    <row r="278" spans="1:3" ht="15" thickBot="1">
      <c r="A278" s="5" t="s">
        <v>391</v>
      </c>
      <c r="B278" s="60">
        <v>31266</v>
      </c>
      <c r="C278" s="60">
        <v>459200</v>
      </c>
    </row>
    <row r="279" spans="1:3" ht="15" thickBot="1">
      <c r="A279" s="5" t="s">
        <v>392</v>
      </c>
      <c r="B279" s="60">
        <v>32443</v>
      </c>
      <c r="C279" s="60">
        <v>476700</v>
      </c>
    </row>
    <row r="280" spans="1:3" ht="15" thickBot="1">
      <c r="A280" s="5" t="s">
        <v>393</v>
      </c>
      <c r="B280" s="60">
        <v>44086</v>
      </c>
      <c r="C280" s="60">
        <v>647500</v>
      </c>
    </row>
    <row r="281" spans="1:3" ht="15" thickBot="1">
      <c r="A281" s="5" t="s">
        <v>394</v>
      </c>
      <c r="B281" s="60">
        <v>3515</v>
      </c>
      <c r="C281" s="60">
        <v>51480</v>
      </c>
    </row>
    <row r="282" spans="1:3" ht="15" thickBot="1">
      <c r="A282" s="5" t="s">
        <v>395</v>
      </c>
      <c r="B282" s="60">
        <v>4749</v>
      </c>
      <c r="C282" s="60">
        <v>69630</v>
      </c>
    </row>
    <row r="283" spans="1:3" ht="15" thickBot="1">
      <c r="A283" s="5" t="s">
        <v>396</v>
      </c>
      <c r="B283" s="60">
        <v>5612</v>
      </c>
      <c r="C283" s="60">
        <v>82170</v>
      </c>
    </row>
    <row r="284" spans="1:3" ht="15" thickBot="1">
      <c r="A284" s="5" t="s">
        <v>121</v>
      </c>
      <c r="B284" s="60">
        <v>41746</v>
      </c>
      <c r="C284" s="60">
        <v>612853</v>
      </c>
    </row>
    <row r="285" spans="1:3" ht="15" thickBot="1">
      <c r="A285" s="5" t="s">
        <v>397</v>
      </c>
      <c r="B285" s="60">
        <v>12026</v>
      </c>
      <c r="C285" s="60">
        <v>176550</v>
      </c>
    </row>
    <row r="286" spans="1:3" ht="15" thickBot="1">
      <c r="A286" s="5" t="s">
        <v>398</v>
      </c>
      <c r="B286" s="60">
        <v>7588</v>
      </c>
      <c r="C286" s="60">
        <v>111300</v>
      </c>
    </row>
    <row r="287" spans="1:3" ht="15" thickBot="1">
      <c r="A287" s="5" t="s">
        <v>399</v>
      </c>
      <c r="B287" s="60">
        <v>14129</v>
      </c>
      <c r="C287" s="60">
        <v>207900</v>
      </c>
    </row>
    <row r="288" spans="1:3" ht="15" thickBot="1">
      <c r="A288" s="5" t="s">
        <v>400</v>
      </c>
      <c r="B288" s="60">
        <v>9127</v>
      </c>
      <c r="C288" s="60">
        <v>133980</v>
      </c>
    </row>
    <row r="289" spans="1:3" ht="15" thickBot="1">
      <c r="A289" s="5" t="s">
        <v>401</v>
      </c>
      <c r="B289" s="60">
        <v>38592</v>
      </c>
      <c r="C289" s="60">
        <v>566300</v>
      </c>
    </row>
    <row r="290" spans="1:3" ht="15" thickBot="1">
      <c r="A290" s="5" t="s">
        <v>402</v>
      </c>
      <c r="B290" s="60">
        <v>11594</v>
      </c>
      <c r="C290" s="60">
        <v>170280</v>
      </c>
    </row>
    <row r="291" spans="1:3" ht="15" thickBot="1">
      <c r="A291" s="5" t="s">
        <v>403</v>
      </c>
      <c r="B291" s="60">
        <v>25248</v>
      </c>
      <c r="C291" s="60">
        <v>371000</v>
      </c>
    </row>
    <row r="292" spans="1:3" ht="15" thickBot="1">
      <c r="A292" s="5" t="s">
        <v>404</v>
      </c>
      <c r="B292" s="60">
        <v>11594</v>
      </c>
      <c r="C292" s="60">
        <v>170280</v>
      </c>
    </row>
    <row r="293" spans="1:3" ht="15" thickBot="1">
      <c r="A293" s="5" t="s">
        <v>405</v>
      </c>
      <c r="B293" s="60">
        <v>16096</v>
      </c>
      <c r="C293" s="60">
        <v>236610</v>
      </c>
    </row>
    <row r="294" spans="1:3" ht="15" thickBot="1">
      <c r="A294" s="5" t="s">
        <v>406</v>
      </c>
      <c r="B294" s="60">
        <v>78099</v>
      </c>
      <c r="C294" s="60">
        <v>1146600</v>
      </c>
    </row>
    <row r="295" spans="1:3" ht="15" thickBot="1">
      <c r="A295" s="5" t="s">
        <v>407</v>
      </c>
      <c r="B295" s="60">
        <v>29434</v>
      </c>
      <c r="C295" s="60">
        <v>431900</v>
      </c>
    </row>
    <row r="296" spans="1:3" ht="15" thickBot="1">
      <c r="A296" s="5" t="s">
        <v>408</v>
      </c>
      <c r="B296" s="60">
        <v>14308</v>
      </c>
      <c r="C296" s="60">
        <v>210210</v>
      </c>
    </row>
    <row r="297" spans="1:3" ht="15" thickBot="1">
      <c r="A297" s="5" t="s">
        <v>409</v>
      </c>
      <c r="B297" s="60">
        <v>19727</v>
      </c>
      <c r="C297" s="60">
        <v>289310</v>
      </c>
    </row>
    <row r="298" spans="1:3" ht="15" thickBot="1">
      <c r="A298" s="5" t="s">
        <v>410</v>
      </c>
      <c r="B298" s="60">
        <v>247</v>
      </c>
      <c r="C298" s="60">
        <v>3960</v>
      </c>
    </row>
    <row r="299" spans="1:3" ht="15" thickBot="1">
      <c r="A299" s="5" t="s">
        <v>411</v>
      </c>
      <c r="B299" s="60">
        <v>36368</v>
      </c>
      <c r="C299" s="60">
        <v>534100</v>
      </c>
    </row>
    <row r="300" spans="1:3" ht="15" thickBot="1">
      <c r="A300" s="5" t="s">
        <v>412</v>
      </c>
      <c r="B300" s="60">
        <v>12035</v>
      </c>
      <c r="C300" s="60">
        <v>176400</v>
      </c>
    </row>
    <row r="301" spans="1:3" ht="15" thickBot="1">
      <c r="A301" s="5" t="s">
        <v>1396</v>
      </c>
      <c r="B301" s="60">
        <v>17392</v>
      </c>
      <c r="C301" s="60">
        <v>255090</v>
      </c>
    </row>
    <row r="302" spans="1:3" ht="15" thickBot="1">
      <c r="A302" s="5" t="s">
        <v>414</v>
      </c>
      <c r="B302" s="60">
        <v>4440</v>
      </c>
      <c r="C302" s="60">
        <v>65010</v>
      </c>
    </row>
    <row r="303" spans="1:3" ht="15" thickBot="1">
      <c r="A303" s="5" t="s">
        <v>415</v>
      </c>
      <c r="B303" s="60">
        <v>18969</v>
      </c>
      <c r="C303" s="60">
        <v>278600</v>
      </c>
    </row>
    <row r="304" spans="1:3" ht="15" thickBot="1">
      <c r="A304" s="5" t="s">
        <v>416</v>
      </c>
      <c r="B304" s="60">
        <v>6599</v>
      </c>
      <c r="C304" s="60">
        <v>97020</v>
      </c>
    </row>
    <row r="305" spans="1:3" ht="15" thickBot="1">
      <c r="A305" s="5" t="s">
        <v>417</v>
      </c>
      <c r="B305" s="60">
        <v>62793</v>
      </c>
      <c r="C305" s="60">
        <v>921200</v>
      </c>
    </row>
    <row r="306" spans="1:3" ht="15" thickBot="1">
      <c r="A306" s="5" t="s">
        <v>418</v>
      </c>
      <c r="B306" s="60">
        <v>5242</v>
      </c>
      <c r="C306" s="60">
        <v>76890</v>
      </c>
    </row>
    <row r="307" spans="1:3" ht="15" thickBot="1">
      <c r="A307" s="5" t="s">
        <v>419</v>
      </c>
      <c r="B307" s="60">
        <v>35452</v>
      </c>
      <c r="C307" s="60">
        <v>520100</v>
      </c>
    </row>
    <row r="308" spans="1:3" ht="15" thickBot="1">
      <c r="A308" s="5" t="s">
        <v>420</v>
      </c>
      <c r="B308" s="60">
        <v>6537</v>
      </c>
      <c r="C308" s="60">
        <v>96030</v>
      </c>
    </row>
    <row r="309" spans="1:3" ht="15" thickBot="1">
      <c r="A309" s="5" t="s">
        <v>421</v>
      </c>
      <c r="B309" s="60">
        <v>4440</v>
      </c>
      <c r="C309" s="60">
        <v>65010</v>
      </c>
    </row>
    <row r="310" spans="1:3" ht="15" thickBot="1">
      <c r="A310" s="5" t="s">
        <v>422</v>
      </c>
      <c r="B310" s="60">
        <v>3700</v>
      </c>
      <c r="C310" s="60">
        <v>54450</v>
      </c>
    </row>
    <row r="311" spans="1:3" ht="15" thickBot="1">
      <c r="A311" s="5" t="s">
        <v>423</v>
      </c>
      <c r="B311" s="60">
        <v>5427</v>
      </c>
      <c r="C311" s="60">
        <v>79860</v>
      </c>
    </row>
    <row r="312" spans="1:3" ht="15" thickBot="1">
      <c r="A312" s="5" t="s">
        <v>424</v>
      </c>
      <c r="B312" s="60">
        <v>43432</v>
      </c>
      <c r="C312" s="60">
        <v>637700</v>
      </c>
    </row>
    <row r="313" spans="1:3" ht="15" thickBot="1">
      <c r="A313" s="5" t="s">
        <v>425</v>
      </c>
      <c r="B313" s="60">
        <v>16466</v>
      </c>
      <c r="C313" s="60">
        <v>241890</v>
      </c>
    </row>
    <row r="314" spans="1:3" ht="15" thickBot="1">
      <c r="A314" s="5" t="s">
        <v>426</v>
      </c>
      <c r="B314" s="60">
        <v>16222</v>
      </c>
      <c r="C314" s="60">
        <v>238000</v>
      </c>
    </row>
    <row r="315" spans="1:3" ht="15" thickBot="1">
      <c r="A315" s="5" t="s">
        <v>427</v>
      </c>
      <c r="B315" s="60">
        <v>70904</v>
      </c>
      <c r="C315" s="60">
        <v>1040900</v>
      </c>
    </row>
    <row r="316" spans="1:3" ht="15" thickBot="1">
      <c r="A316" s="5" t="s">
        <v>428</v>
      </c>
      <c r="B316" s="60">
        <v>21716</v>
      </c>
      <c r="C316" s="60">
        <v>319200</v>
      </c>
    </row>
    <row r="317" spans="1:3" ht="15" thickBot="1">
      <c r="A317" s="5" t="s">
        <v>429</v>
      </c>
      <c r="B317" s="60">
        <v>3454</v>
      </c>
      <c r="C317" s="60">
        <v>50820</v>
      </c>
    </row>
    <row r="318" spans="1:3" ht="15" thickBot="1">
      <c r="A318" s="5" t="s">
        <v>430</v>
      </c>
      <c r="B318" s="60">
        <v>44348</v>
      </c>
      <c r="C318" s="60">
        <v>651000</v>
      </c>
    </row>
    <row r="319" spans="1:3" ht="15" thickBot="1">
      <c r="A319" s="5" t="s">
        <v>431</v>
      </c>
      <c r="B319" s="60">
        <v>23620</v>
      </c>
      <c r="C319" s="60">
        <v>346830</v>
      </c>
    </row>
    <row r="320" spans="1:3" ht="15" thickBot="1">
      <c r="A320" s="5" t="s">
        <v>432</v>
      </c>
      <c r="B320" s="60">
        <v>31266</v>
      </c>
      <c r="C320" s="60">
        <v>459200</v>
      </c>
    </row>
    <row r="321" spans="1:3" ht="15" thickBot="1">
      <c r="A321" s="5" t="s">
        <v>433</v>
      </c>
      <c r="B321" s="60">
        <v>20800</v>
      </c>
      <c r="C321" s="60">
        <v>305200</v>
      </c>
    </row>
    <row r="322" spans="1:3" ht="15" thickBot="1">
      <c r="A322" s="5" t="s">
        <v>434</v>
      </c>
      <c r="B322" s="60">
        <v>12026</v>
      </c>
      <c r="C322" s="60">
        <v>176550</v>
      </c>
    </row>
    <row r="323" spans="1:3" ht="15" thickBot="1">
      <c r="A323" s="5" t="s">
        <v>435</v>
      </c>
      <c r="B323" s="60">
        <v>7339</v>
      </c>
      <c r="C323" s="60">
        <v>107580</v>
      </c>
    </row>
    <row r="324" spans="1:3" ht="15" thickBot="1">
      <c r="A324" s="5" t="s">
        <v>436</v>
      </c>
      <c r="B324" s="60">
        <v>4564</v>
      </c>
      <c r="C324" s="60">
        <v>66990</v>
      </c>
    </row>
    <row r="325" spans="1:3" ht="15" thickBot="1">
      <c r="A325" s="5" t="s">
        <v>437</v>
      </c>
      <c r="B325" s="60">
        <v>31789</v>
      </c>
      <c r="C325" s="60">
        <v>466200</v>
      </c>
    </row>
    <row r="326" spans="1:3" ht="15" thickBot="1">
      <c r="A326" s="5" t="s">
        <v>438</v>
      </c>
      <c r="B326" s="60">
        <v>21978</v>
      </c>
      <c r="C326" s="60">
        <v>322700</v>
      </c>
    </row>
    <row r="327" spans="1:3" ht="15" thickBot="1">
      <c r="A327" s="5" t="s">
        <v>439</v>
      </c>
      <c r="B327" s="60">
        <v>10608</v>
      </c>
      <c r="C327" s="60">
        <v>155760</v>
      </c>
    </row>
    <row r="328" spans="1:3" ht="15" thickBot="1">
      <c r="A328" s="5" t="s">
        <v>440</v>
      </c>
      <c r="B328" s="60">
        <v>4934</v>
      </c>
      <c r="C328" s="60">
        <v>72600</v>
      </c>
    </row>
    <row r="329" spans="1:3" ht="15" thickBot="1">
      <c r="A329" s="5" t="s">
        <v>441</v>
      </c>
      <c r="B329" s="60">
        <v>3515</v>
      </c>
      <c r="C329" s="60">
        <v>51480</v>
      </c>
    </row>
    <row r="330" spans="1:3" ht="15" thickBot="1">
      <c r="A330" s="5" t="s">
        <v>442</v>
      </c>
      <c r="B330" s="60">
        <v>65902</v>
      </c>
      <c r="C330" s="60">
        <v>967148</v>
      </c>
    </row>
    <row r="331" spans="1:3" ht="15" thickBot="1">
      <c r="A331" s="5" t="s">
        <v>443</v>
      </c>
      <c r="B331" s="60">
        <v>8264</v>
      </c>
      <c r="C331" s="60">
        <v>121440</v>
      </c>
    </row>
    <row r="332" spans="1:3" ht="15" thickBot="1">
      <c r="A332" s="5" t="s">
        <v>444</v>
      </c>
      <c r="B332" s="60">
        <v>4440</v>
      </c>
      <c r="C332" s="60">
        <v>65010</v>
      </c>
    </row>
    <row r="333" spans="1:3" ht="15" thickBot="1">
      <c r="A333" s="5" t="s">
        <v>445</v>
      </c>
      <c r="B333" s="60">
        <v>2035</v>
      </c>
      <c r="C333" s="60">
        <v>30030</v>
      </c>
    </row>
    <row r="334" spans="1:3" ht="15" thickBot="1">
      <c r="A334" s="5" t="s">
        <v>446</v>
      </c>
      <c r="B334" s="60">
        <v>9929</v>
      </c>
      <c r="C334" s="60">
        <v>145860</v>
      </c>
    </row>
    <row r="335" spans="1:3" ht="15" thickBot="1">
      <c r="A335" s="5" t="s">
        <v>7</v>
      </c>
      <c r="B335" s="60">
        <v>42255</v>
      </c>
      <c r="C335" s="60">
        <v>620200</v>
      </c>
    </row>
    <row r="336" spans="1:3" ht="15" thickBot="1">
      <c r="A336" s="5" t="s">
        <v>447</v>
      </c>
      <c r="B336" s="60">
        <v>14123</v>
      </c>
      <c r="C336" s="60">
        <v>207240</v>
      </c>
    </row>
    <row r="337" spans="1:3" ht="15" thickBot="1">
      <c r="A337" s="5" t="s">
        <v>448</v>
      </c>
      <c r="B337" s="60">
        <v>2282</v>
      </c>
      <c r="C337" s="60">
        <v>33660</v>
      </c>
    </row>
    <row r="338" spans="1:3" ht="15" thickBot="1">
      <c r="A338" s="5" t="s">
        <v>449</v>
      </c>
      <c r="B338" s="60">
        <v>8326</v>
      </c>
      <c r="C338" s="60">
        <v>122430</v>
      </c>
    </row>
    <row r="339" spans="1:3" ht="15" thickBot="1">
      <c r="A339" s="5" t="s">
        <v>450</v>
      </c>
      <c r="B339" s="60">
        <v>19231</v>
      </c>
      <c r="C339" s="60">
        <v>282800</v>
      </c>
    </row>
    <row r="340" spans="1:3" ht="15" thickBot="1">
      <c r="A340" s="5" t="s">
        <v>451</v>
      </c>
      <c r="B340" s="60">
        <v>14431</v>
      </c>
      <c r="C340" s="60">
        <v>211860</v>
      </c>
    </row>
    <row r="341" spans="1:3" ht="15" thickBot="1">
      <c r="A341" s="5" t="s">
        <v>122</v>
      </c>
      <c r="B341" s="60">
        <v>7647</v>
      </c>
      <c r="C341" s="60">
        <v>112200</v>
      </c>
    </row>
    <row r="342" spans="1:3" ht="15" thickBot="1">
      <c r="A342" s="5" t="s">
        <v>452</v>
      </c>
      <c r="B342" s="60">
        <v>11964</v>
      </c>
      <c r="C342" s="60">
        <v>175890</v>
      </c>
    </row>
    <row r="343" spans="1:3" ht="15" thickBot="1">
      <c r="A343" s="5" t="s">
        <v>124</v>
      </c>
      <c r="B343" s="60">
        <v>22880</v>
      </c>
      <c r="C343" s="60">
        <v>335940</v>
      </c>
    </row>
  </sheetData>
  <hyperlinks>
    <hyperlink ref="E1" r:id="rId1" xr:uid="{46486C77-AC24-47A8-ADDA-C22756648666}"/>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29877-2034-4F16-8085-5F34F9A2F645}">
  <sheetPr>
    <tabColor theme="9"/>
  </sheetPr>
  <dimension ref="A1:I343"/>
  <sheetViews>
    <sheetView workbookViewId="0">
      <pane ySplit="1" topLeftCell="A2" activePane="bottomLeft" state="frozen"/>
      <selection pane="bottomLeft" activeCell="H1" sqref="H1:I1"/>
    </sheetView>
  </sheetViews>
  <sheetFormatPr defaultRowHeight="14.5"/>
  <cols>
    <col min="1" max="5" width="35.81640625" customWidth="1"/>
  </cols>
  <sheetData>
    <row r="1" spans="1:9" ht="29">
      <c r="A1" s="78" t="s">
        <v>1537</v>
      </c>
      <c r="B1" s="78" t="s">
        <v>1538</v>
      </c>
      <c r="C1" s="78" t="s">
        <v>1539</v>
      </c>
      <c r="D1" s="78" t="s">
        <v>1540</v>
      </c>
      <c r="E1" s="78" t="s">
        <v>1541</v>
      </c>
      <c r="H1" s="289" t="s">
        <v>2382</v>
      </c>
      <c r="I1" s="289" t="s">
        <v>2383</v>
      </c>
    </row>
    <row r="2" spans="1:9">
      <c r="A2" s="79" t="s">
        <v>79</v>
      </c>
      <c r="B2" s="79">
        <v>851</v>
      </c>
      <c r="C2" s="80">
        <v>1943859</v>
      </c>
      <c r="D2" s="80">
        <v>41545</v>
      </c>
      <c r="E2" s="80">
        <v>76937</v>
      </c>
    </row>
    <row r="3" spans="1:9">
      <c r="A3" s="79" t="s">
        <v>81</v>
      </c>
      <c r="B3" s="79">
        <v>346</v>
      </c>
      <c r="C3" s="80">
        <v>673821</v>
      </c>
      <c r="D3" s="80">
        <v>7970</v>
      </c>
      <c r="E3" s="80">
        <v>31308</v>
      </c>
    </row>
    <row r="4" spans="1:9">
      <c r="A4" s="79" t="s">
        <v>84</v>
      </c>
      <c r="B4" s="79">
        <v>895</v>
      </c>
      <c r="C4" s="80">
        <v>2051412</v>
      </c>
      <c r="D4" s="80">
        <v>43703</v>
      </c>
      <c r="E4" s="80">
        <v>80933</v>
      </c>
    </row>
    <row r="5" spans="1:9">
      <c r="A5" s="79" t="s">
        <v>87</v>
      </c>
      <c r="B5" s="79">
        <v>1042</v>
      </c>
      <c r="C5" s="80">
        <v>2380707</v>
      </c>
      <c r="D5" s="80">
        <v>50897</v>
      </c>
      <c r="E5" s="80">
        <v>94256</v>
      </c>
    </row>
    <row r="6" spans="1:9">
      <c r="A6" s="79" t="s">
        <v>90</v>
      </c>
      <c r="B6" s="79">
        <v>354</v>
      </c>
      <c r="C6" s="80">
        <v>695754</v>
      </c>
      <c r="D6" s="80">
        <v>8139</v>
      </c>
      <c r="E6" s="80">
        <v>31974</v>
      </c>
    </row>
    <row r="7" spans="1:9">
      <c r="A7" s="79" t="s">
        <v>95</v>
      </c>
      <c r="B7" s="79">
        <v>188</v>
      </c>
      <c r="C7" s="80">
        <v>367062</v>
      </c>
      <c r="D7" s="80">
        <v>4324</v>
      </c>
      <c r="E7" s="80">
        <v>16986</v>
      </c>
    </row>
    <row r="8" spans="1:9">
      <c r="A8" s="79" t="s">
        <v>99</v>
      </c>
      <c r="B8" s="79">
        <v>1889</v>
      </c>
      <c r="C8" s="80">
        <v>3866955</v>
      </c>
      <c r="D8" s="80">
        <v>43495</v>
      </c>
      <c r="E8" s="80">
        <v>170859</v>
      </c>
    </row>
    <row r="9" spans="1:9">
      <c r="A9" s="79" t="s">
        <v>103</v>
      </c>
      <c r="B9" s="79">
        <v>1716</v>
      </c>
      <c r="C9" s="80">
        <v>4012929</v>
      </c>
      <c r="D9" s="80">
        <v>83808</v>
      </c>
      <c r="E9" s="80">
        <v>155206</v>
      </c>
    </row>
    <row r="10" spans="1:9">
      <c r="A10" s="79" t="s">
        <v>106</v>
      </c>
      <c r="B10" s="79">
        <v>1175</v>
      </c>
      <c r="C10" s="80">
        <v>2452994</v>
      </c>
      <c r="D10" s="80">
        <v>27046</v>
      </c>
      <c r="E10" s="80">
        <v>106246</v>
      </c>
    </row>
    <row r="11" spans="1:9">
      <c r="A11" s="79" t="s">
        <v>109</v>
      </c>
      <c r="B11" s="79">
        <v>1385</v>
      </c>
      <c r="C11" s="80">
        <v>2649378</v>
      </c>
      <c r="D11" s="80">
        <v>31879</v>
      </c>
      <c r="E11" s="80">
        <v>125230</v>
      </c>
    </row>
    <row r="12" spans="1:9">
      <c r="A12" s="79" t="s">
        <v>112</v>
      </c>
      <c r="B12" s="79">
        <v>217</v>
      </c>
      <c r="C12" s="80">
        <v>765791</v>
      </c>
      <c r="D12" s="80">
        <v>5002</v>
      </c>
      <c r="E12" s="80">
        <v>19650</v>
      </c>
    </row>
    <row r="13" spans="1:9">
      <c r="A13" s="79" t="s">
        <v>116</v>
      </c>
      <c r="B13" s="79">
        <v>1050</v>
      </c>
      <c r="C13" s="80">
        <v>2011138</v>
      </c>
      <c r="D13" s="80">
        <v>24164</v>
      </c>
      <c r="E13" s="80">
        <v>94922</v>
      </c>
    </row>
    <row r="14" spans="1:9">
      <c r="A14" s="79" t="s">
        <v>118</v>
      </c>
      <c r="B14" s="79">
        <v>144</v>
      </c>
      <c r="C14" s="80">
        <v>330187</v>
      </c>
      <c r="D14" s="80">
        <v>7014</v>
      </c>
      <c r="E14" s="80">
        <v>12989</v>
      </c>
    </row>
    <row r="15" spans="1:9">
      <c r="A15" s="79" t="s">
        <v>120</v>
      </c>
      <c r="B15" s="79">
        <v>1245</v>
      </c>
      <c r="C15" s="80">
        <v>2776195</v>
      </c>
      <c r="D15" s="80">
        <v>28657</v>
      </c>
      <c r="E15" s="80">
        <v>112574</v>
      </c>
    </row>
    <row r="16" spans="1:9">
      <c r="A16" s="79" t="s">
        <v>123</v>
      </c>
      <c r="B16" s="79">
        <v>523</v>
      </c>
      <c r="C16" s="80">
        <v>1492710</v>
      </c>
      <c r="D16" s="80">
        <v>12039</v>
      </c>
      <c r="E16" s="80">
        <v>47294</v>
      </c>
    </row>
    <row r="17" spans="1:5">
      <c r="A17" s="79" t="s">
        <v>125</v>
      </c>
      <c r="B17" s="79">
        <v>3302</v>
      </c>
      <c r="C17" s="80">
        <v>10075164</v>
      </c>
      <c r="D17" s="80">
        <v>130751</v>
      </c>
      <c r="E17" s="80">
        <v>294424</v>
      </c>
    </row>
    <row r="18" spans="1:5">
      <c r="A18" s="79" t="s">
        <v>126</v>
      </c>
      <c r="B18" s="79">
        <v>2887</v>
      </c>
      <c r="C18" s="80">
        <v>5809975</v>
      </c>
      <c r="D18" s="80">
        <v>66471</v>
      </c>
      <c r="E18" s="80">
        <v>261118</v>
      </c>
    </row>
    <row r="19" spans="1:5">
      <c r="A19" s="79" t="s">
        <v>128</v>
      </c>
      <c r="B19" s="79">
        <v>1580</v>
      </c>
      <c r="C19" s="80">
        <v>4030225</v>
      </c>
      <c r="D19" s="80">
        <v>55181</v>
      </c>
      <c r="E19" s="80">
        <v>142882</v>
      </c>
    </row>
    <row r="20" spans="1:5">
      <c r="A20" s="79" t="s">
        <v>130</v>
      </c>
      <c r="B20" s="79">
        <v>1138</v>
      </c>
      <c r="C20" s="80">
        <v>2269701</v>
      </c>
      <c r="D20" s="80">
        <v>26198</v>
      </c>
      <c r="E20" s="80">
        <v>102915</v>
      </c>
    </row>
    <row r="21" spans="1:5">
      <c r="A21" s="79" t="s">
        <v>131</v>
      </c>
      <c r="B21" s="79">
        <v>331</v>
      </c>
      <c r="C21" s="80">
        <v>637335</v>
      </c>
      <c r="D21" s="80">
        <v>7631</v>
      </c>
      <c r="E21" s="80">
        <v>29975</v>
      </c>
    </row>
    <row r="22" spans="1:5">
      <c r="A22" s="79" t="s">
        <v>133</v>
      </c>
      <c r="B22" s="79">
        <v>155</v>
      </c>
      <c r="C22" s="80">
        <v>354560</v>
      </c>
      <c r="D22" s="80">
        <v>7554</v>
      </c>
      <c r="E22" s="80">
        <v>13988</v>
      </c>
    </row>
    <row r="23" spans="1:5">
      <c r="A23" s="79" t="s">
        <v>134</v>
      </c>
      <c r="B23" s="79">
        <v>427</v>
      </c>
      <c r="C23" s="80">
        <v>892492</v>
      </c>
      <c r="D23" s="80">
        <v>9835</v>
      </c>
      <c r="E23" s="80">
        <v>38635</v>
      </c>
    </row>
    <row r="24" spans="1:5">
      <c r="A24" s="79" t="s">
        <v>135</v>
      </c>
      <c r="B24" s="79">
        <v>408</v>
      </c>
      <c r="C24" s="80">
        <v>791108</v>
      </c>
      <c r="D24" s="80">
        <v>7546</v>
      </c>
      <c r="E24" s="80">
        <v>29642</v>
      </c>
    </row>
    <row r="25" spans="1:5">
      <c r="A25" s="79" t="s">
        <v>136</v>
      </c>
      <c r="B25" s="79">
        <v>901</v>
      </c>
      <c r="C25" s="80">
        <v>1709804</v>
      </c>
      <c r="D25" s="80">
        <v>16703</v>
      </c>
      <c r="E25" s="80">
        <v>65613</v>
      </c>
    </row>
    <row r="26" spans="1:5">
      <c r="A26" s="79" t="s">
        <v>138</v>
      </c>
      <c r="B26" s="79">
        <v>438</v>
      </c>
      <c r="C26" s="80">
        <v>1024922</v>
      </c>
      <c r="D26" s="80">
        <v>21402</v>
      </c>
      <c r="E26" s="80">
        <v>39634</v>
      </c>
    </row>
    <row r="27" spans="1:5">
      <c r="A27" s="79" t="s">
        <v>141</v>
      </c>
      <c r="B27" s="79">
        <v>1156</v>
      </c>
      <c r="C27" s="80">
        <v>2648434</v>
      </c>
      <c r="D27" s="80">
        <v>56472</v>
      </c>
      <c r="E27" s="80">
        <v>104581</v>
      </c>
    </row>
    <row r="28" spans="1:5">
      <c r="A28" s="79" t="s">
        <v>142</v>
      </c>
      <c r="B28" s="79">
        <v>368</v>
      </c>
      <c r="C28" s="80">
        <v>840526</v>
      </c>
      <c r="D28" s="80">
        <v>17985</v>
      </c>
      <c r="E28" s="80">
        <v>33306</v>
      </c>
    </row>
    <row r="29" spans="1:5">
      <c r="A29" s="79" t="s">
        <v>144</v>
      </c>
      <c r="B29" s="79">
        <v>737</v>
      </c>
      <c r="C29" s="80">
        <v>1707806</v>
      </c>
      <c r="D29" s="80">
        <v>35969</v>
      </c>
      <c r="E29" s="80">
        <v>66612</v>
      </c>
    </row>
    <row r="30" spans="1:5">
      <c r="A30" s="79" t="s">
        <v>145</v>
      </c>
      <c r="B30" s="79">
        <v>475</v>
      </c>
      <c r="C30" s="80">
        <v>1085148</v>
      </c>
      <c r="D30" s="80">
        <v>23200</v>
      </c>
      <c r="E30" s="80">
        <v>42965</v>
      </c>
    </row>
    <row r="31" spans="1:5">
      <c r="A31" s="79" t="s">
        <v>146</v>
      </c>
      <c r="B31" s="79">
        <v>424</v>
      </c>
      <c r="C31" s="80">
        <v>968277</v>
      </c>
      <c r="D31" s="80">
        <v>20682</v>
      </c>
      <c r="E31" s="80">
        <v>38302</v>
      </c>
    </row>
    <row r="32" spans="1:5">
      <c r="A32" s="79" t="s">
        <v>147</v>
      </c>
      <c r="B32" s="79">
        <v>689</v>
      </c>
      <c r="C32" s="80">
        <v>1390635</v>
      </c>
      <c r="D32" s="80">
        <v>15855</v>
      </c>
      <c r="E32" s="80">
        <v>62282</v>
      </c>
    </row>
    <row r="33" spans="1:5">
      <c r="A33" s="79" t="s">
        <v>148</v>
      </c>
      <c r="B33" s="79">
        <v>1193</v>
      </c>
      <c r="C33" s="80">
        <v>2347740</v>
      </c>
      <c r="D33" s="80">
        <v>27470</v>
      </c>
      <c r="E33" s="80">
        <v>107911</v>
      </c>
    </row>
    <row r="34" spans="1:5">
      <c r="A34" s="79" t="s">
        <v>149</v>
      </c>
      <c r="B34" s="79">
        <v>1576</v>
      </c>
      <c r="C34" s="80">
        <v>3425981</v>
      </c>
      <c r="D34" s="80">
        <v>59529</v>
      </c>
      <c r="E34" s="80">
        <v>110243</v>
      </c>
    </row>
    <row r="35" spans="1:5">
      <c r="A35" s="79" t="s">
        <v>150</v>
      </c>
      <c r="B35" s="79">
        <v>582</v>
      </c>
      <c r="C35" s="80">
        <v>1114430</v>
      </c>
      <c r="D35" s="80">
        <v>13396</v>
      </c>
      <c r="E35" s="80">
        <v>52623</v>
      </c>
    </row>
    <row r="36" spans="1:5">
      <c r="A36" s="79" t="s">
        <v>152</v>
      </c>
      <c r="B36" s="79">
        <v>486</v>
      </c>
      <c r="C36" s="80">
        <v>943488</v>
      </c>
      <c r="D36" s="80">
        <v>11192</v>
      </c>
      <c r="E36" s="80">
        <v>43964</v>
      </c>
    </row>
    <row r="37" spans="1:5">
      <c r="A37" s="79" t="s">
        <v>153</v>
      </c>
      <c r="B37" s="79">
        <v>468</v>
      </c>
      <c r="C37" s="80">
        <v>895962</v>
      </c>
      <c r="D37" s="80">
        <v>10768</v>
      </c>
      <c r="E37" s="80">
        <v>42298</v>
      </c>
    </row>
    <row r="38" spans="1:5">
      <c r="A38" s="79" t="s">
        <v>154</v>
      </c>
      <c r="B38" s="79">
        <v>615</v>
      </c>
      <c r="C38" s="80">
        <v>1294955</v>
      </c>
      <c r="D38" s="80">
        <v>14159</v>
      </c>
      <c r="E38" s="80">
        <v>55621</v>
      </c>
    </row>
    <row r="39" spans="1:5">
      <c r="A39" s="79" t="s">
        <v>155</v>
      </c>
      <c r="B39" s="79">
        <v>479</v>
      </c>
      <c r="C39" s="80">
        <v>921482</v>
      </c>
      <c r="D39" s="80">
        <v>11022</v>
      </c>
      <c r="E39" s="80">
        <v>47627</v>
      </c>
    </row>
    <row r="40" spans="1:5">
      <c r="A40" s="79" t="s">
        <v>156</v>
      </c>
      <c r="B40" s="79">
        <v>125</v>
      </c>
      <c r="C40" s="80">
        <v>246596</v>
      </c>
      <c r="D40" s="80">
        <v>2883</v>
      </c>
      <c r="E40" s="80">
        <v>43298</v>
      </c>
    </row>
    <row r="41" spans="1:5">
      <c r="A41" s="79" t="s">
        <v>157</v>
      </c>
      <c r="B41" s="79">
        <v>221</v>
      </c>
      <c r="C41" s="80">
        <v>487593</v>
      </c>
      <c r="D41" s="80">
        <v>5087</v>
      </c>
      <c r="E41" s="80">
        <v>11324</v>
      </c>
    </row>
    <row r="42" spans="1:5">
      <c r="A42" s="79" t="s">
        <v>158</v>
      </c>
      <c r="B42" s="79">
        <v>556</v>
      </c>
      <c r="C42" s="80">
        <v>1090060</v>
      </c>
      <c r="D42" s="80">
        <v>12802</v>
      </c>
      <c r="E42" s="80">
        <v>19984</v>
      </c>
    </row>
    <row r="43" spans="1:5">
      <c r="A43" s="79" t="s">
        <v>160</v>
      </c>
      <c r="B43" s="79">
        <v>250</v>
      </c>
      <c r="C43" s="80">
        <v>570786</v>
      </c>
      <c r="D43" s="80">
        <v>12230</v>
      </c>
      <c r="E43" s="80">
        <v>50292</v>
      </c>
    </row>
    <row r="44" spans="1:5">
      <c r="A44" s="79" t="s">
        <v>161</v>
      </c>
      <c r="B44" s="79">
        <v>1999</v>
      </c>
      <c r="C44" s="80">
        <v>4093144</v>
      </c>
      <c r="D44" s="80">
        <v>50897</v>
      </c>
      <c r="E44" s="80">
        <v>22648</v>
      </c>
    </row>
    <row r="45" spans="1:5">
      <c r="A45" s="79" t="s">
        <v>162</v>
      </c>
      <c r="B45" s="79">
        <v>457</v>
      </c>
      <c r="C45" s="80">
        <v>1046613</v>
      </c>
      <c r="D45" s="80">
        <v>22301</v>
      </c>
      <c r="E45" s="80">
        <v>94256</v>
      </c>
    </row>
    <row r="46" spans="1:5">
      <c r="A46" s="79" t="s">
        <v>163</v>
      </c>
      <c r="B46" s="79">
        <v>637</v>
      </c>
      <c r="C46" s="80">
        <v>1454243</v>
      </c>
      <c r="D46" s="80">
        <v>31113</v>
      </c>
      <c r="E46" s="80">
        <v>41299</v>
      </c>
    </row>
    <row r="47" spans="1:5">
      <c r="A47" s="79" t="s">
        <v>165</v>
      </c>
      <c r="B47" s="79">
        <v>538</v>
      </c>
      <c r="C47" s="80">
        <v>1052595</v>
      </c>
      <c r="D47" s="80">
        <v>12379</v>
      </c>
      <c r="E47" s="80">
        <v>57619</v>
      </c>
    </row>
    <row r="48" spans="1:5">
      <c r="A48" s="79" t="s">
        <v>166</v>
      </c>
      <c r="B48" s="79">
        <v>2361</v>
      </c>
      <c r="C48" s="80">
        <v>5358774</v>
      </c>
      <c r="D48" s="80">
        <v>82331</v>
      </c>
      <c r="E48" s="80">
        <v>48627</v>
      </c>
    </row>
    <row r="49" spans="1:5">
      <c r="A49" s="79" t="s">
        <v>167</v>
      </c>
      <c r="B49" s="79">
        <v>965</v>
      </c>
      <c r="C49" s="80">
        <v>2206370</v>
      </c>
      <c r="D49" s="80">
        <v>47120</v>
      </c>
      <c r="E49" s="80">
        <v>213491</v>
      </c>
    </row>
    <row r="50" spans="1:5">
      <c r="A50" s="79" t="s">
        <v>168</v>
      </c>
      <c r="B50" s="79">
        <v>471</v>
      </c>
      <c r="C50" s="80">
        <v>1079036</v>
      </c>
      <c r="D50" s="80">
        <v>23020</v>
      </c>
      <c r="E50" s="80">
        <v>87261</v>
      </c>
    </row>
    <row r="51" spans="1:5">
      <c r="A51" s="79" t="s">
        <v>169</v>
      </c>
      <c r="B51" s="79">
        <v>983</v>
      </c>
      <c r="C51" s="80">
        <v>2294093</v>
      </c>
      <c r="D51" s="80">
        <v>48019</v>
      </c>
      <c r="E51" s="80">
        <v>42632</v>
      </c>
    </row>
    <row r="52" spans="1:5">
      <c r="A52" s="79" t="s">
        <v>170</v>
      </c>
      <c r="B52" s="79">
        <v>210</v>
      </c>
      <c r="C52" s="80">
        <v>405060</v>
      </c>
      <c r="D52" s="80">
        <v>4833</v>
      </c>
      <c r="E52" s="80">
        <v>88927</v>
      </c>
    </row>
    <row r="53" spans="1:5">
      <c r="A53" s="79" t="s">
        <v>172</v>
      </c>
      <c r="B53" s="79">
        <v>495</v>
      </c>
      <c r="C53" s="80">
        <v>936808</v>
      </c>
      <c r="D53" s="80">
        <v>9157</v>
      </c>
      <c r="E53" s="80">
        <v>18984</v>
      </c>
    </row>
    <row r="54" spans="1:5">
      <c r="A54" s="79" t="s">
        <v>173</v>
      </c>
      <c r="B54" s="79">
        <v>574</v>
      </c>
      <c r="C54" s="80">
        <v>1099204</v>
      </c>
      <c r="D54" s="80">
        <v>13226</v>
      </c>
      <c r="E54" s="80">
        <v>35970</v>
      </c>
    </row>
    <row r="55" spans="1:5">
      <c r="A55" s="79" t="s">
        <v>1542</v>
      </c>
      <c r="B55" s="79">
        <v>486</v>
      </c>
      <c r="C55" s="80">
        <v>1313888</v>
      </c>
      <c r="D55" s="80">
        <v>11192</v>
      </c>
      <c r="E55" s="80">
        <v>51957</v>
      </c>
    </row>
    <row r="56" spans="1:5">
      <c r="A56" s="79" t="s">
        <v>176</v>
      </c>
      <c r="B56" s="79">
        <v>733</v>
      </c>
      <c r="C56" s="80">
        <v>1454706</v>
      </c>
      <c r="D56" s="80">
        <v>16872</v>
      </c>
      <c r="E56" s="80">
        <v>43964</v>
      </c>
    </row>
    <row r="57" spans="1:5">
      <c r="A57" s="79" t="s">
        <v>177</v>
      </c>
      <c r="B57" s="79">
        <v>1208</v>
      </c>
      <c r="C57" s="80">
        <v>2770819</v>
      </c>
      <c r="D57" s="80">
        <v>58990</v>
      </c>
      <c r="E57" s="80">
        <v>66279</v>
      </c>
    </row>
    <row r="58" spans="1:5">
      <c r="A58" s="79" t="s">
        <v>178</v>
      </c>
      <c r="B58" s="79">
        <v>567</v>
      </c>
      <c r="C58" s="80">
        <v>1299285</v>
      </c>
      <c r="D58" s="80">
        <v>27696</v>
      </c>
      <c r="E58" s="80">
        <v>109243</v>
      </c>
    </row>
    <row r="59" spans="1:5">
      <c r="A59" s="79" t="s">
        <v>179</v>
      </c>
      <c r="B59" s="79">
        <v>368</v>
      </c>
      <c r="C59" s="80">
        <v>736040</v>
      </c>
      <c r="D59" s="80">
        <v>8478</v>
      </c>
      <c r="E59" s="80">
        <v>51291</v>
      </c>
    </row>
    <row r="60" spans="1:5">
      <c r="A60" s="79" t="s">
        <v>93</v>
      </c>
      <c r="B60" s="79">
        <v>633</v>
      </c>
      <c r="C60" s="80">
        <v>1212431</v>
      </c>
      <c r="D60" s="80">
        <v>14583</v>
      </c>
      <c r="E60" s="80">
        <v>33306</v>
      </c>
    </row>
    <row r="61" spans="1:5">
      <c r="A61" s="79" t="s">
        <v>180</v>
      </c>
      <c r="B61" s="79">
        <v>718</v>
      </c>
      <c r="C61" s="80">
        <v>1639536</v>
      </c>
      <c r="D61" s="80">
        <v>35070</v>
      </c>
      <c r="E61" s="80">
        <v>57286</v>
      </c>
    </row>
    <row r="62" spans="1:5">
      <c r="A62" s="79" t="s">
        <v>181</v>
      </c>
      <c r="B62" s="79">
        <v>527</v>
      </c>
      <c r="C62" s="80">
        <v>1116135</v>
      </c>
      <c r="D62" s="80">
        <v>12124</v>
      </c>
      <c r="E62" s="80">
        <v>64947</v>
      </c>
    </row>
    <row r="63" spans="1:5">
      <c r="A63" s="79" t="s">
        <v>182</v>
      </c>
      <c r="B63" s="79">
        <v>1602</v>
      </c>
      <c r="C63" s="80">
        <v>3658004</v>
      </c>
      <c r="D63" s="80">
        <v>78233</v>
      </c>
      <c r="E63" s="80">
        <v>58951</v>
      </c>
    </row>
    <row r="64" spans="1:5">
      <c r="A64" s="79" t="s">
        <v>183</v>
      </c>
      <c r="B64" s="79">
        <v>493</v>
      </c>
      <c r="C64" s="80">
        <v>953197</v>
      </c>
      <c r="D64" s="80">
        <v>11361</v>
      </c>
      <c r="E64" s="80">
        <v>57952</v>
      </c>
    </row>
    <row r="65" spans="1:5">
      <c r="A65" s="79" t="s">
        <v>184</v>
      </c>
      <c r="B65" s="79">
        <v>670</v>
      </c>
      <c r="C65" s="80">
        <v>1529970</v>
      </c>
      <c r="D65" s="80">
        <v>32732</v>
      </c>
      <c r="E65" s="80">
        <v>149877</v>
      </c>
    </row>
    <row r="66" spans="1:5">
      <c r="A66" s="79" t="s">
        <v>185</v>
      </c>
      <c r="B66" s="79">
        <v>652</v>
      </c>
      <c r="C66" s="80">
        <v>2055496</v>
      </c>
      <c r="D66" s="80">
        <v>27875</v>
      </c>
      <c r="E66" s="80">
        <v>16653</v>
      </c>
    </row>
    <row r="67" spans="1:5">
      <c r="A67" s="79" t="s">
        <v>186</v>
      </c>
      <c r="B67" s="79">
        <v>1241</v>
      </c>
      <c r="C67" s="80">
        <v>2911757</v>
      </c>
      <c r="D67" s="80">
        <v>60608</v>
      </c>
      <c r="E67" s="80">
        <v>126562</v>
      </c>
    </row>
    <row r="68" spans="1:5">
      <c r="A68" s="79" t="s">
        <v>187</v>
      </c>
      <c r="B68" s="79">
        <v>797</v>
      </c>
      <c r="C68" s="80">
        <v>1514722</v>
      </c>
      <c r="D68" s="80">
        <v>14753</v>
      </c>
      <c r="E68" s="80">
        <v>67944</v>
      </c>
    </row>
    <row r="69" spans="1:5">
      <c r="A69" s="79" t="s">
        <v>97</v>
      </c>
      <c r="B69" s="79">
        <v>1657</v>
      </c>
      <c r="C69" s="80">
        <v>3363158</v>
      </c>
      <c r="D69" s="80">
        <v>38153</v>
      </c>
      <c r="E69" s="80">
        <v>17985</v>
      </c>
    </row>
    <row r="70" spans="1:5">
      <c r="A70" s="79" t="s">
        <v>188</v>
      </c>
      <c r="B70" s="79">
        <v>184</v>
      </c>
      <c r="C70" s="80">
        <v>498070</v>
      </c>
      <c r="D70" s="80">
        <v>4239</v>
      </c>
      <c r="E70" s="80">
        <v>98252</v>
      </c>
    </row>
    <row r="71" spans="1:5">
      <c r="A71" s="79" t="s">
        <v>189</v>
      </c>
      <c r="B71" s="79">
        <v>1399</v>
      </c>
      <c r="C71" s="80">
        <v>2683702</v>
      </c>
      <c r="D71" s="80">
        <v>32218</v>
      </c>
      <c r="E71" s="80">
        <v>48960</v>
      </c>
    </row>
    <row r="72" spans="1:5">
      <c r="A72" s="79" t="s">
        <v>190</v>
      </c>
      <c r="B72" s="79">
        <v>751</v>
      </c>
      <c r="C72" s="80">
        <v>1716008</v>
      </c>
      <c r="D72" s="80">
        <v>36689</v>
      </c>
      <c r="E72" s="80">
        <v>184515</v>
      </c>
    </row>
    <row r="73" spans="1:5">
      <c r="A73" s="79" t="s">
        <v>191</v>
      </c>
      <c r="B73" s="79">
        <v>199</v>
      </c>
      <c r="C73" s="80">
        <v>386620</v>
      </c>
      <c r="D73" s="80">
        <v>4578</v>
      </c>
      <c r="E73" s="80">
        <v>42632</v>
      </c>
    </row>
    <row r="74" spans="1:5">
      <c r="A74" s="79" t="s">
        <v>192</v>
      </c>
      <c r="B74" s="79">
        <v>1086</v>
      </c>
      <c r="C74" s="80">
        <v>2553098</v>
      </c>
      <c r="D74" s="80">
        <v>53055</v>
      </c>
      <c r="E74" s="80">
        <v>60617</v>
      </c>
    </row>
    <row r="75" spans="1:5">
      <c r="A75" s="79" t="s">
        <v>193</v>
      </c>
      <c r="B75" s="79">
        <v>541</v>
      </c>
      <c r="C75" s="80">
        <v>1055064</v>
      </c>
      <c r="D75" s="80">
        <v>12463</v>
      </c>
      <c r="E75" s="80">
        <v>47961</v>
      </c>
    </row>
    <row r="76" spans="1:5">
      <c r="A76" s="79" t="s">
        <v>195</v>
      </c>
      <c r="B76" s="79">
        <v>2040</v>
      </c>
      <c r="C76" s="80">
        <v>4811122</v>
      </c>
      <c r="D76" s="80">
        <v>74026</v>
      </c>
      <c r="E76" s="80">
        <v>28310</v>
      </c>
    </row>
    <row r="77" spans="1:5">
      <c r="A77" s="79" t="s">
        <v>196</v>
      </c>
      <c r="B77" s="79">
        <v>471</v>
      </c>
      <c r="C77" s="80">
        <v>1076055</v>
      </c>
      <c r="D77" s="80">
        <v>23020</v>
      </c>
      <c r="E77" s="80">
        <v>32973</v>
      </c>
    </row>
    <row r="78" spans="1:5">
      <c r="A78" s="79" t="s">
        <v>197</v>
      </c>
      <c r="B78" s="79">
        <v>670</v>
      </c>
      <c r="C78" s="80">
        <v>1529970</v>
      </c>
      <c r="D78" s="80">
        <v>32732</v>
      </c>
      <c r="E78" s="80">
        <v>92257</v>
      </c>
    </row>
    <row r="79" spans="1:5">
      <c r="A79" s="79" t="s">
        <v>198</v>
      </c>
      <c r="B79" s="79">
        <v>530</v>
      </c>
      <c r="C79" s="80">
        <v>1020228</v>
      </c>
      <c r="D79" s="80">
        <v>12209</v>
      </c>
      <c r="E79" s="80">
        <v>68277</v>
      </c>
    </row>
    <row r="80" spans="1:5">
      <c r="A80" s="79" t="s">
        <v>199</v>
      </c>
      <c r="B80" s="79">
        <v>389</v>
      </c>
      <c r="C80" s="80">
        <v>746344</v>
      </c>
      <c r="D80" s="80">
        <v>7207</v>
      </c>
      <c r="E80" s="80">
        <v>153540</v>
      </c>
    </row>
    <row r="81" spans="1:5">
      <c r="A81" s="79" t="s">
        <v>200</v>
      </c>
      <c r="B81" s="79">
        <v>365</v>
      </c>
      <c r="C81" s="80">
        <v>698171</v>
      </c>
      <c r="D81" s="80">
        <v>8394</v>
      </c>
      <c r="E81" s="80">
        <v>11657</v>
      </c>
    </row>
    <row r="82" spans="1:5">
      <c r="A82" s="79" t="s">
        <v>201</v>
      </c>
      <c r="B82" s="79">
        <v>1020</v>
      </c>
      <c r="C82" s="80">
        <v>2347984</v>
      </c>
      <c r="D82" s="80">
        <v>49817</v>
      </c>
      <c r="E82" s="80">
        <v>149877</v>
      </c>
    </row>
    <row r="83" spans="1:5">
      <c r="A83" s="79" t="s">
        <v>202</v>
      </c>
      <c r="B83" s="79">
        <v>755</v>
      </c>
      <c r="C83" s="80">
        <v>1446496</v>
      </c>
      <c r="D83" s="80">
        <v>17381</v>
      </c>
      <c r="E83" s="80">
        <v>33306</v>
      </c>
    </row>
    <row r="84" spans="1:5">
      <c r="A84" s="79" t="s">
        <v>203</v>
      </c>
      <c r="B84" s="79">
        <v>1698</v>
      </c>
      <c r="C84" s="80">
        <v>3461650</v>
      </c>
      <c r="D84" s="80">
        <v>39086</v>
      </c>
      <c r="E84" s="80">
        <v>56287</v>
      </c>
    </row>
    <row r="85" spans="1:5">
      <c r="A85" s="79" t="s">
        <v>204</v>
      </c>
      <c r="B85" s="79">
        <v>129</v>
      </c>
      <c r="C85" s="80">
        <v>250109</v>
      </c>
      <c r="D85" s="80">
        <v>2967</v>
      </c>
      <c r="E85" s="80">
        <v>197837</v>
      </c>
    </row>
    <row r="86" spans="1:5">
      <c r="A86" s="79" t="s">
        <v>205</v>
      </c>
      <c r="B86" s="79">
        <v>1657</v>
      </c>
      <c r="C86" s="80">
        <v>3826449</v>
      </c>
      <c r="D86" s="80">
        <v>80931</v>
      </c>
      <c r="E86" s="80">
        <v>41965</v>
      </c>
    </row>
    <row r="87" spans="1:5">
      <c r="A87" s="79" t="s">
        <v>206</v>
      </c>
      <c r="B87" s="79">
        <v>368</v>
      </c>
      <c r="C87" s="80">
        <v>705484</v>
      </c>
      <c r="D87" s="80">
        <v>8478</v>
      </c>
      <c r="E87" s="80">
        <v>324400</v>
      </c>
    </row>
    <row r="88" spans="1:5">
      <c r="A88" s="79" t="s">
        <v>207</v>
      </c>
      <c r="B88" s="79">
        <v>622</v>
      </c>
      <c r="C88" s="80">
        <v>1421150</v>
      </c>
      <c r="D88" s="80">
        <v>30394</v>
      </c>
      <c r="E88" s="80">
        <v>35637</v>
      </c>
    </row>
    <row r="89" spans="1:5">
      <c r="A89" s="79" t="s">
        <v>208</v>
      </c>
      <c r="B89" s="79">
        <v>2188</v>
      </c>
      <c r="C89" s="80">
        <v>5144951</v>
      </c>
      <c r="D89" s="80">
        <v>69152</v>
      </c>
      <c r="E89" s="80">
        <v>300752</v>
      </c>
    </row>
    <row r="90" spans="1:5">
      <c r="A90" s="79" t="s">
        <v>209</v>
      </c>
      <c r="B90" s="79">
        <v>464</v>
      </c>
      <c r="C90" s="80">
        <v>1062266</v>
      </c>
      <c r="D90" s="80">
        <v>22661</v>
      </c>
      <c r="E90" s="80">
        <v>65280</v>
      </c>
    </row>
    <row r="91" spans="1:5">
      <c r="A91" s="79" t="s">
        <v>211</v>
      </c>
      <c r="B91" s="79">
        <v>3587</v>
      </c>
      <c r="C91" s="80">
        <v>8279061</v>
      </c>
      <c r="D91" s="80">
        <v>175170</v>
      </c>
      <c r="E91" s="80">
        <v>42965</v>
      </c>
    </row>
    <row r="92" spans="1:5">
      <c r="A92" s="79" t="s">
        <v>212</v>
      </c>
      <c r="B92" s="79">
        <v>394</v>
      </c>
      <c r="C92" s="80">
        <v>902836</v>
      </c>
      <c r="D92" s="80">
        <v>19244</v>
      </c>
      <c r="E92" s="80">
        <v>59951</v>
      </c>
    </row>
    <row r="93" spans="1:5">
      <c r="A93" s="79" t="s">
        <v>213</v>
      </c>
      <c r="B93" s="79">
        <v>3325</v>
      </c>
      <c r="C93" s="80">
        <v>7838994</v>
      </c>
      <c r="D93" s="80">
        <v>162401</v>
      </c>
      <c r="E93" s="80">
        <v>144881</v>
      </c>
    </row>
    <row r="94" spans="1:5">
      <c r="A94" s="79" t="s">
        <v>214</v>
      </c>
      <c r="B94" s="79">
        <v>722</v>
      </c>
      <c r="C94" s="80">
        <v>1667260</v>
      </c>
      <c r="D94" s="80">
        <v>35250</v>
      </c>
      <c r="E94" s="80">
        <v>35970</v>
      </c>
    </row>
    <row r="95" spans="1:5">
      <c r="A95" s="79" t="s">
        <v>215</v>
      </c>
      <c r="B95" s="79">
        <v>475</v>
      </c>
      <c r="C95" s="80">
        <v>926912</v>
      </c>
      <c r="D95" s="80">
        <v>10937</v>
      </c>
      <c r="E95" s="80">
        <v>63947</v>
      </c>
    </row>
    <row r="96" spans="1:5">
      <c r="A96" s="79" t="s">
        <v>216</v>
      </c>
      <c r="B96" s="79">
        <v>663</v>
      </c>
      <c r="C96" s="80">
        <v>1273479</v>
      </c>
      <c r="D96" s="80">
        <v>15261</v>
      </c>
      <c r="E96" s="80">
        <v>58951</v>
      </c>
    </row>
    <row r="97" spans="1:5">
      <c r="A97" s="79" t="s">
        <v>217</v>
      </c>
      <c r="B97" s="79">
        <v>398</v>
      </c>
      <c r="C97" s="80">
        <v>770259</v>
      </c>
      <c r="D97" s="80">
        <v>9157</v>
      </c>
      <c r="E97" s="80">
        <v>35304</v>
      </c>
    </row>
    <row r="98" spans="1:5">
      <c r="A98" s="79" t="s">
        <v>218</v>
      </c>
      <c r="B98" s="79">
        <v>707</v>
      </c>
      <c r="C98" s="80">
        <v>1375186</v>
      </c>
      <c r="D98" s="80">
        <v>16279</v>
      </c>
      <c r="E98" s="80">
        <v>42965</v>
      </c>
    </row>
    <row r="99" spans="1:5">
      <c r="A99" s="79" t="s">
        <v>219</v>
      </c>
      <c r="B99" s="79">
        <v>652</v>
      </c>
      <c r="C99" s="80">
        <v>1503732</v>
      </c>
      <c r="D99" s="80">
        <v>31833</v>
      </c>
      <c r="E99" s="80">
        <v>84930</v>
      </c>
    </row>
    <row r="100" spans="1:5">
      <c r="A100" s="79" t="s">
        <v>220</v>
      </c>
      <c r="B100" s="79">
        <v>390</v>
      </c>
      <c r="C100" s="80">
        <v>894489</v>
      </c>
      <c r="D100" s="80">
        <v>19064</v>
      </c>
      <c r="E100" s="80">
        <v>69942</v>
      </c>
    </row>
    <row r="101" spans="1:5">
      <c r="A101" s="79" t="s">
        <v>221</v>
      </c>
      <c r="B101" s="79">
        <v>475</v>
      </c>
      <c r="C101" s="80">
        <v>910516</v>
      </c>
      <c r="D101" s="80">
        <v>10937</v>
      </c>
      <c r="E101" s="80">
        <v>37969</v>
      </c>
    </row>
    <row r="102" spans="1:5">
      <c r="A102" s="79" t="s">
        <v>222</v>
      </c>
      <c r="B102" s="79">
        <v>939</v>
      </c>
      <c r="C102" s="80">
        <v>1806318</v>
      </c>
      <c r="D102" s="80">
        <v>21620</v>
      </c>
      <c r="E102" s="80">
        <v>74605</v>
      </c>
    </row>
    <row r="103" spans="1:5">
      <c r="A103" s="79" t="s">
        <v>223</v>
      </c>
      <c r="B103" s="79">
        <v>773</v>
      </c>
      <c r="C103" s="80">
        <v>1489551</v>
      </c>
      <c r="D103" s="80">
        <v>17805</v>
      </c>
      <c r="E103" s="80">
        <v>31308</v>
      </c>
    </row>
    <row r="104" spans="1:5">
      <c r="A104" s="79" t="s">
        <v>224</v>
      </c>
      <c r="B104" s="79">
        <v>420</v>
      </c>
      <c r="C104" s="80">
        <v>804530</v>
      </c>
      <c r="D104" s="80">
        <v>9665</v>
      </c>
      <c r="E104" s="80">
        <v>91591</v>
      </c>
    </row>
    <row r="105" spans="1:5">
      <c r="A105" s="79" t="s">
        <v>225</v>
      </c>
      <c r="B105" s="79">
        <v>825</v>
      </c>
      <c r="C105" s="80">
        <v>1769324</v>
      </c>
      <c r="D105" s="80">
        <v>18992</v>
      </c>
      <c r="E105" s="80">
        <v>445300</v>
      </c>
    </row>
    <row r="106" spans="1:5">
      <c r="A106" s="79" t="s">
        <v>226</v>
      </c>
      <c r="B106" s="79">
        <v>346</v>
      </c>
      <c r="C106" s="80">
        <v>753938</v>
      </c>
      <c r="D106" s="80">
        <v>7970</v>
      </c>
      <c r="E106" s="80">
        <v>214490</v>
      </c>
    </row>
    <row r="107" spans="1:5">
      <c r="A107" s="79" t="s">
        <v>228</v>
      </c>
      <c r="B107" s="79">
        <v>1013</v>
      </c>
      <c r="C107" s="80">
        <v>2174768</v>
      </c>
      <c r="D107" s="80">
        <v>23316</v>
      </c>
      <c r="E107" s="80">
        <v>35637</v>
      </c>
    </row>
    <row r="108" spans="1:5">
      <c r="A108" s="79" t="s">
        <v>102</v>
      </c>
      <c r="B108" s="79">
        <v>2372</v>
      </c>
      <c r="C108" s="80">
        <v>6042318</v>
      </c>
      <c r="D108" s="80">
        <v>72471</v>
      </c>
      <c r="E108" s="80">
        <v>54289</v>
      </c>
    </row>
    <row r="109" spans="1:5">
      <c r="A109" s="79" t="s">
        <v>229</v>
      </c>
      <c r="B109" s="79">
        <v>394</v>
      </c>
      <c r="C109" s="80">
        <v>901718</v>
      </c>
      <c r="D109" s="80">
        <v>19244</v>
      </c>
      <c r="E109" s="80">
        <v>196838</v>
      </c>
    </row>
    <row r="110" spans="1:5">
      <c r="A110" s="79" t="s">
        <v>230</v>
      </c>
      <c r="B110" s="79">
        <v>600</v>
      </c>
      <c r="C110" s="80">
        <v>1370914</v>
      </c>
      <c r="D110" s="80">
        <v>29315</v>
      </c>
      <c r="E110" s="80">
        <v>146546</v>
      </c>
    </row>
    <row r="111" spans="1:5">
      <c r="A111" s="79" t="s">
        <v>231</v>
      </c>
      <c r="B111" s="79">
        <v>2176</v>
      </c>
      <c r="C111" s="80">
        <v>5052087</v>
      </c>
      <c r="D111" s="80">
        <v>50108</v>
      </c>
      <c r="E111" s="80">
        <v>59951</v>
      </c>
    </row>
    <row r="112" spans="1:5">
      <c r="A112" s="79" t="s">
        <v>232</v>
      </c>
      <c r="B112" s="79">
        <v>1620</v>
      </c>
      <c r="C112" s="80">
        <v>3262217</v>
      </c>
      <c r="D112" s="80">
        <v>37305</v>
      </c>
      <c r="E112" s="80">
        <v>146213</v>
      </c>
    </row>
    <row r="113" spans="1:5">
      <c r="A113" s="79" t="s">
        <v>233</v>
      </c>
      <c r="B113" s="79">
        <v>663</v>
      </c>
      <c r="C113" s="80">
        <v>1515063</v>
      </c>
      <c r="D113" s="80">
        <v>32372</v>
      </c>
      <c r="E113" s="80">
        <v>51624</v>
      </c>
    </row>
    <row r="114" spans="1:5">
      <c r="A114" s="79" t="s">
        <v>101</v>
      </c>
      <c r="B114" s="79">
        <v>1617</v>
      </c>
      <c r="C114" s="80">
        <v>3711220</v>
      </c>
      <c r="D114" s="80">
        <v>78953</v>
      </c>
      <c r="E114" s="80">
        <v>29642</v>
      </c>
    </row>
    <row r="115" spans="1:5">
      <c r="A115" s="79" t="s">
        <v>234</v>
      </c>
      <c r="B115" s="79">
        <v>571</v>
      </c>
      <c r="C115" s="80">
        <v>1132136</v>
      </c>
      <c r="D115" s="80">
        <v>13142</v>
      </c>
      <c r="E115" s="80">
        <v>36303</v>
      </c>
    </row>
    <row r="116" spans="1:5">
      <c r="A116" s="79" t="s">
        <v>235</v>
      </c>
      <c r="B116" s="79">
        <v>328</v>
      </c>
      <c r="C116" s="80">
        <v>631512</v>
      </c>
      <c r="D116" s="80">
        <v>7546</v>
      </c>
      <c r="E116" s="80">
        <v>25312</v>
      </c>
    </row>
    <row r="117" spans="1:5">
      <c r="A117" s="79" t="s">
        <v>236</v>
      </c>
      <c r="B117" s="79">
        <v>401</v>
      </c>
      <c r="C117" s="80">
        <v>919607</v>
      </c>
      <c r="D117" s="80">
        <v>19603</v>
      </c>
      <c r="E117" s="80">
        <v>48960</v>
      </c>
    </row>
    <row r="118" spans="1:5">
      <c r="A118" s="79" t="s">
        <v>237</v>
      </c>
      <c r="B118" s="79">
        <v>280</v>
      </c>
      <c r="C118" s="80">
        <v>645915</v>
      </c>
      <c r="D118" s="80">
        <v>13668</v>
      </c>
      <c r="E118" s="80">
        <v>25312</v>
      </c>
    </row>
    <row r="119" spans="1:5">
      <c r="A119" s="79" t="s">
        <v>238</v>
      </c>
      <c r="B119" s="79">
        <v>541</v>
      </c>
      <c r="C119" s="80">
        <v>1142261</v>
      </c>
      <c r="D119" s="80">
        <v>12463</v>
      </c>
      <c r="E119" s="80">
        <v>40300</v>
      </c>
    </row>
    <row r="120" spans="1:5">
      <c r="A120" s="79" t="s">
        <v>239</v>
      </c>
      <c r="B120" s="79">
        <v>280</v>
      </c>
      <c r="C120" s="80">
        <v>630630</v>
      </c>
      <c r="D120" s="80">
        <v>6444</v>
      </c>
      <c r="E120" s="80">
        <v>122233</v>
      </c>
    </row>
    <row r="121" spans="1:5">
      <c r="A121" s="79" t="s">
        <v>240</v>
      </c>
      <c r="B121" s="79">
        <v>446</v>
      </c>
      <c r="C121" s="80">
        <v>1019631</v>
      </c>
      <c r="D121" s="80">
        <v>21761</v>
      </c>
      <c r="E121" s="80">
        <v>175189</v>
      </c>
    </row>
    <row r="122" spans="1:5">
      <c r="A122" s="79" t="s">
        <v>241</v>
      </c>
      <c r="B122" s="79">
        <v>1352</v>
      </c>
      <c r="C122" s="80">
        <v>3133425</v>
      </c>
      <c r="D122" s="80">
        <v>66004</v>
      </c>
      <c r="E122" s="80">
        <v>25979</v>
      </c>
    </row>
    <row r="123" spans="1:5">
      <c r="A123" s="79" t="s">
        <v>242</v>
      </c>
      <c r="B123" s="79">
        <v>1937</v>
      </c>
      <c r="C123" s="80">
        <v>5151799</v>
      </c>
      <c r="D123" s="80">
        <v>130121</v>
      </c>
      <c r="E123" s="80">
        <v>39967</v>
      </c>
    </row>
    <row r="124" spans="1:5">
      <c r="A124" s="79" t="s">
        <v>243</v>
      </c>
      <c r="B124" s="79">
        <v>287</v>
      </c>
      <c r="C124" s="80">
        <v>549416</v>
      </c>
      <c r="D124" s="80">
        <v>6613</v>
      </c>
      <c r="E124" s="80">
        <v>112241</v>
      </c>
    </row>
    <row r="125" spans="1:5">
      <c r="A125" s="79" t="s">
        <v>244</v>
      </c>
      <c r="B125" s="79">
        <v>442</v>
      </c>
      <c r="C125" s="80">
        <v>864512</v>
      </c>
      <c r="D125" s="80">
        <v>10174</v>
      </c>
      <c r="E125" s="80">
        <v>90592</v>
      </c>
    </row>
    <row r="126" spans="1:5">
      <c r="A126" s="79" t="s">
        <v>245</v>
      </c>
      <c r="B126" s="79">
        <v>1002</v>
      </c>
      <c r="C126" s="80">
        <v>2295662</v>
      </c>
      <c r="D126" s="80">
        <v>48918</v>
      </c>
      <c r="E126" s="80">
        <v>111242</v>
      </c>
    </row>
    <row r="127" spans="1:5">
      <c r="A127" s="79" t="s">
        <v>246</v>
      </c>
      <c r="B127" s="79">
        <v>1529</v>
      </c>
      <c r="C127" s="80">
        <v>2934703</v>
      </c>
      <c r="D127" s="80">
        <v>28318</v>
      </c>
      <c r="E127" s="80">
        <v>35970</v>
      </c>
    </row>
    <row r="128" spans="1:5">
      <c r="A128" s="79" t="s">
        <v>247</v>
      </c>
      <c r="B128" s="79">
        <v>398</v>
      </c>
      <c r="C128" s="80">
        <v>787772</v>
      </c>
      <c r="D128" s="80">
        <v>9157</v>
      </c>
      <c r="E128" s="80">
        <v>154539</v>
      </c>
    </row>
    <row r="129" spans="1:5">
      <c r="A129" s="79" t="s">
        <v>248</v>
      </c>
      <c r="B129" s="79">
        <v>1709</v>
      </c>
      <c r="C129" s="80">
        <v>3983116</v>
      </c>
      <c r="D129" s="80">
        <v>83449</v>
      </c>
      <c r="E129" s="80">
        <v>143882</v>
      </c>
    </row>
    <row r="130" spans="1:5">
      <c r="A130" s="79" t="s">
        <v>249</v>
      </c>
      <c r="B130" s="79">
        <v>1915</v>
      </c>
      <c r="C130" s="80">
        <v>4374803</v>
      </c>
      <c r="D130" s="80">
        <v>93520</v>
      </c>
      <c r="E130" s="80">
        <v>173191</v>
      </c>
    </row>
    <row r="131" spans="1:5">
      <c r="A131" s="79" t="s">
        <v>250</v>
      </c>
      <c r="B131" s="79">
        <v>287</v>
      </c>
      <c r="C131" s="80">
        <v>549043</v>
      </c>
      <c r="D131" s="80">
        <v>6613</v>
      </c>
      <c r="E131" s="80">
        <v>25979</v>
      </c>
    </row>
    <row r="132" spans="1:5">
      <c r="A132" s="79" t="s">
        <v>251</v>
      </c>
      <c r="B132" s="79">
        <v>777</v>
      </c>
      <c r="C132" s="80">
        <v>1488965</v>
      </c>
      <c r="D132" s="80">
        <v>17890</v>
      </c>
      <c r="E132" s="80">
        <v>70275</v>
      </c>
    </row>
    <row r="133" spans="1:5">
      <c r="A133" s="79" t="s">
        <v>252</v>
      </c>
      <c r="B133" s="79">
        <v>387</v>
      </c>
      <c r="C133" s="80">
        <v>774550</v>
      </c>
      <c r="D133" s="80">
        <v>8902</v>
      </c>
      <c r="E133" s="80">
        <v>34971</v>
      </c>
    </row>
    <row r="134" spans="1:5">
      <c r="A134" s="79" t="s">
        <v>253</v>
      </c>
      <c r="B134" s="79">
        <v>298</v>
      </c>
      <c r="C134" s="80">
        <v>570464</v>
      </c>
      <c r="D134" s="80">
        <v>6868</v>
      </c>
      <c r="E134" s="80">
        <v>26978</v>
      </c>
    </row>
    <row r="135" spans="1:5">
      <c r="A135" s="79" t="s">
        <v>254</v>
      </c>
      <c r="B135" s="79">
        <v>1333</v>
      </c>
      <c r="C135" s="80">
        <v>2933029</v>
      </c>
      <c r="D135" s="80">
        <v>30692</v>
      </c>
      <c r="E135" s="80">
        <v>120567</v>
      </c>
    </row>
    <row r="136" spans="1:5">
      <c r="A136" s="79" t="s">
        <v>255</v>
      </c>
      <c r="B136" s="79">
        <v>1672</v>
      </c>
      <c r="C136" s="80">
        <v>3225251</v>
      </c>
      <c r="D136" s="80">
        <v>38492</v>
      </c>
      <c r="E136" s="80">
        <v>151209</v>
      </c>
    </row>
    <row r="137" spans="1:5">
      <c r="A137" s="79" t="s">
        <v>256</v>
      </c>
      <c r="B137" s="79">
        <v>843</v>
      </c>
      <c r="C137" s="80">
        <v>1935362</v>
      </c>
      <c r="D137" s="80">
        <v>41185</v>
      </c>
      <c r="E137" s="80">
        <v>76271</v>
      </c>
    </row>
    <row r="138" spans="1:5">
      <c r="A138" s="79" t="s">
        <v>257</v>
      </c>
      <c r="B138" s="79">
        <v>1252</v>
      </c>
      <c r="C138" s="80">
        <v>2861976</v>
      </c>
      <c r="D138" s="80">
        <v>61148</v>
      </c>
      <c r="E138" s="80">
        <v>113240</v>
      </c>
    </row>
    <row r="139" spans="1:5">
      <c r="A139" s="79" t="s">
        <v>258</v>
      </c>
      <c r="B139" s="79">
        <v>1355</v>
      </c>
      <c r="C139" s="80">
        <v>3162344</v>
      </c>
      <c r="D139" s="80">
        <v>66183</v>
      </c>
      <c r="E139" s="80">
        <v>122566</v>
      </c>
    </row>
    <row r="140" spans="1:5">
      <c r="A140" s="79" t="s">
        <v>259</v>
      </c>
      <c r="B140" s="79">
        <v>873</v>
      </c>
      <c r="C140" s="80">
        <v>1737415</v>
      </c>
      <c r="D140" s="80">
        <v>20094</v>
      </c>
      <c r="E140" s="80">
        <v>78935</v>
      </c>
    </row>
    <row r="141" spans="1:5">
      <c r="A141" s="79" t="s">
        <v>260</v>
      </c>
      <c r="B141" s="79">
        <v>1075</v>
      </c>
      <c r="C141" s="80">
        <v>2466495</v>
      </c>
      <c r="D141" s="80">
        <v>52515</v>
      </c>
      <c r="E141" s="80">
        <v>97253</v>
      </c>
    </row>
    <row r="142" spans="1:5">
      <c r="A142" s="79" t="s">
        <v>261</v>
      </c>
      <c r="B142" s="79">
        <v>217</v>
      </c>
      <c r="C142" s="80">
        <v>421476</v>
      </c>
      <c r="D142" s="80">
        <v>5002</v>
      </c>
      <c r="E142" s="80">
        <v>19650</v>
      </c>
    </row>
    <row r="143" spans="1:5">
      <c r="A143" s="79" t="s">
        <v>262</v>
      </c>
      <c r="B143" s="79">
        <v>453</v>
      </c>
      <c r="C143" s="80">
        <v>938848</v>
      </c>
      <c r="D143" s="80">
        <v>10429</v>
      </c>
      <c r="E143" s="80">
        <v>40966</v>
      </c>
    </row>
    <row r="144" spans="1:5">
      <c r="A144" s="79" t="s">
        <v>263</v>
      </c>
      <c r="B144" s="79">
        <v>899</v>
      </c>
      <c r="C144" s="80">
        <v>2053798</v>
      </c>
      <c r="D144" s="80">
        <v>43883</v>
      </c>
      <c r="E144" s="80">
        <v>81266</v>
      </c>
    </row>
    <row r="145" spans="1:5">
      <c r="A145" s="79" t="s">
        <v>1543</v>
      </c>
      <c r="B145" s="79">
        <v>309</v>
      </c>
      <c r="C145" s="80">
        <v>613125</v>
      </c>
      <c r="D145" s="80">
        <v>7122</v>
      </c>
      <c r="E145" s="80">
        <v>27977</v>
      </c>
    </row>
    <row r="146" spans="1:5">
      <c r="A146" s="79" t="s">
        <v>265</v>
      </c>
      <c r="B146" s="79">
        <v>354</v>
      </c>
      <c r="C146" s="80">
        <v>691655</v>
      </c>
      <c r="D146" s="80">
        <v>8139</v>
      </c>
      <c r="E146" s="80">
        <v>31974</v>
      </c>
    </row>
    <row r="147" spans="1:5">
      <c r="A147" s="79" t="s">
        <v>105</v>
      </c>
      <c r="B147" s="79">
        <v>1064</v>
      </c>
      <c r="C147" s="80">
        <v>2463735</v>
      </c>
      <c r="D147" s="80">
        <v>51976</v>
      </c>
      <c r="E147" s="80">
        <v>96254</v>
      </c>
    </row>
    <row r="148" spans="1:5">
      <c r="A148" s="79" t="s">
        <v>266</v>
      </c>
      <c r="B148" s="79">
        <v>313</v>
      </c>
      <c r="C148" s="80">
        <v>714562</v>
      </c>
      <c r="D148" s="80">
        <v>15287</v>
      </c>
      <c r="E148" s="80">
        <v>28310</v>
      </c>
    </row>
    <row r="149" spans="1:5">
      <c r="A149" s="79" t="s">
        <v>267</v>
      </c>
      <c r="B149" s="79">
        <v>703</v>
      </c>
      <c r="C149" s="80">
        <v>1500231</v>
      </c>
      <c r="D149" s="80">
        <v>16194</v>
      </c>
      <c r="E149" s="80">
        <v>63614</v>
      </c>
    </row>
    <row r="150" spans="1:5">
      <c r="A150" s="79" t="s">
        <v>268</v>
      </c>
      <c r="B150" s="79">
        <v>1083</v>
      </c>
      <c r="C150" s="80">
        <v>2525298</v>
      </c>
      <c r="D150" s="80">
        <v>52875</v>
      </c>
      <c r="E150" s="80">
        <v>97919</v>
      </c>
    </row>
    <row r="151" spans="1:5">
      <c r="A151" s="79" t="s">
        <v>269</v>
      </c>
      <c r="B151" s="79">
        <v>523</v>
      </c>
      <c r="C151" s="80">
        <v>1002694</v>
      </c>
      <c r="D151" s="80">
        <v>12039</v>
      </c>
      <c r="E151" s="80">
        <v>47294</v>
      </c>
    </row>
    <row r="152" spans="1:5">
      <c r="A152" s="79" t="s">
        <v>1544</v>
      </c>
      <c r="B152" s="79">
        <v>387</v>
      </c>
      <c r="C152" s="80">
        <v>772686</v>
      </c>
      <c r="D152" s="80">
        <v>8902</v>
      </c>
      <c r="E152" s="80">
        <v>34971</v>
      </c>
    </row>
    <row r="153" spans="1:5">
      <c r="A153" s="79" t="s">
        <v>271</v>
      </c>
      <c r="B153" s="79">
        <v>972</v>
      </c>
      <c r="C153" s="80">
        <v>1879524</v>
      </c>
      <c r="D153" s="80">
        <v>22383</v>
      </c>
      <c r="E153" s="80">
        <v>87928</v>
      </c>
    </row>
    <row r="154" spans="1:5">
      <c r="A154" s="79" t="s">
        <v>272</v>
      </c>
      <c r="B154" s="79">
        <v>549</v>
      </c>
      <c r="C154" s="80">
        <v>1254415</v>
      </c>
      <c r="D154" s="80">
        <v>26797</v>
      </c>
      <c r="E154" s="80">
        <v>49626</v>
      </c>
    </row>
    <row r="155" spans="1:5">
      <c r="A155" s="79" t="s">
        <v>273</v>
      </c>
      <c r="B155" s="79">
        <v>2007</v>
      </c>
      <c r="C155" s="80">
        <v>4599746</v>
      </c>
      <c r="D155" s="80">
        <v>98016</v>
      </c>
      <c r="E155" s="80">
        <v>181517</v>
      </c>
    </row>
    <row r="156" spans="1:5">
      <c r="A156" s="79" t="s">
        <v>274</v>
      </c>
      <c r="B156" s="79">
        <v>1116</v>
      </c>
      <c r="C156" s="80">
        <v>2569724</v>
      </c>
      <c r="D156" s="80">
        <v>54493</v>
      </c>
      <c r="E156" s="80">
        <v>100917</v>
      </c>
    </row>
    <row r="157" spans="1:5">
      <c r="A157" s="79" t="s">
        <v>275</v>
      </c>
      <c r="B157" s="79">
        <v>162</v>
      </c>
      <c r="C157" s="80">
        <v>311018</v>
      </c>
      <c r="D157" s="80">
        <v>3731</v>
      </c>
      <c r="E157" s="80">
        <v>14655</v>
      </c>
    </row>
    <row r="158" spans="1:5">
      <c r="A158" s="79" t="s">
        <v>276</v>
      </c>
      <c r="B158" s="79">
        <v>677</v>
      </c>
      <c r="C158" s="80">
        <v>1282934</v>
      </c>
      <c r="D158" s="80">
        <v>12548</v>
      </c>
      <c r="E158" s="80">
        <v>49293</v>
      </c>
    </row>
    <row r="159" spans="1:5">
      <c r="A159" s="79" t="s">
        <v>277</v>
      </c>
      <c r="B159" s="79">
        <v>184</v>
      </c>
      <c r="C159" s="80">
        <v>363176</v>
      </c>
      <c r="D159" s="80">
        <v>4239</v>
      </c>
      <c r="E159" s="80">
        <v>16653</v>
      </c>
    </row>
    <row r="160" spans="1:5">
      <c r="A160" s="79" t="s">
        <v>278</v>
      </c>
      <c r="B160" s="79">
        <v>3676</v>
      </c>
      <c r="C160" s="80">
        <v>8559714</v>
      </c>
      <c r="D160" s="80">
        <v>168838</v>
      </c>
      <c r="E160" s="80">
        <v>277438</v>
      </c>
    </row>
    <row r="161" spans="1:5">
      <c r="A161" s="79" t="s">
        <v>279</v>
      </c>
      <c r="B161" s="79">
        <v>1061</v>
      </c>
      <c r="C161" s="80">
        <v>2669393</v>
      </c>
      <c r="D161" s="80">
        <v>24418</v>
      </c>
      <c r="E161" s="80">
        <v>95921</v>
      </c>
    </row>
    <row r="162" spans="1:5">
      <c r="A162" s="79" t="s">
        <v>280</v>
      </c>
      <c r="B162" s="79">
        <v>276</v>
      </c>
      <c r="C162" s="80">
        <v>662144</v>
      </c>
      <c r="D162" s="80">
        <v>6359</v>
      </c>
      <c r="E162" s="80">
        <v>24979</v>
      </c>
    </row>
    <row r="163" spans="1:5">
      <c r="A163" s="79" t="s">
        <v>281</v>
      </c>
      <c r="B163" s="79">
        <v>858</v>
      </c>
      <c r="C163" s="80">
        <v>2488680</v>
      </c>
      <c r="D163" s="80">
        <v>19755</v>
      </c>
      <c r="E163" s="80">
        <v>77603</v>
      </c>
    </row>
    <row r="164" spans="1:5">
      <c r="A164" s="79" t="s">
        <v>282</v>
      </c>
      <c r="B164" s="79">
        <v>957</v>
      </c>
      <c r="C164" s="80">
        <v>2227613</v>
      </c>
      <c r="D164" s="80">
        <v>46573</v>
      </c>
      <c r="E164" s="80">
        <v>86595</v>
      </c>
    </row>
    <row r="165" spans="1:5">
      <c r="A165" s="79" t="s">
        <v>283</v>
      </c>
      <c r="B165" s="79">
        <v>1197</v>
      </c>
      <c r="C165" s="80">
        <v>2745701</v>
      </c>
      <c r="D165" s="80">
        <v>58450</v>
      </c>
      <c r="E165" s="80">
        <v>108244</v>
      </c>
    </row>
    <row r="166" spans="1:5">
      <c r="A166" s="79" t="s">
        <v>284</v>
      </c>
      <c r="B166" s="79">
        <v>342</v>
      </c>
      <c r="C166" s="80">
        <v>677015</v>
      </c>
      <c r="D166" s="80">
        <v>7885</v>
      </c>
      <c r="E166" s="80">
        <v>30974</v>
      </c>
    </row>
    <row r="167" spans="1:5">
      <c r="A167" s="79" t="s">
        <v>285</v>
      </c>
      <c r="B167" s="79">
        <v>924</v>
      </c>
      <c r="C167" s="80">
        <v>1789954</v>
      </c>
      <c r="D167" s="80">
        <v>21281</v>
      </c>
      <c r="E167" s="80">
        <v>83598</v>
      </c>
    </row>
    <row r="168" spans="1:5">
      <c r="A168" s="79" t="s">
        <v>286</v>
      </c>
      <c r="B168" s="79">
        <v>324</v>
      </c>
      <c r="C168" s="80">
        <v>634706</v>
      </c>
      <c r="D168" s="80">
        <v>7461</v>
      </c>
      <c r="E168" s="80">
        <v>29309</v>
      </c>
    </row>
    <row r="169" spans="1:5">
      <c r="A169" s="79" t="s">
        <v>287</v>
      </c>
      <c r="B169" s="79">
        <v>784</v>
      </c>
      <c r="C169" s="80">
        <v>1799188</v>
      </c>
      <c r="D169" s="80">
        <v>38307</v>
      </c>
      <c r="E169" s="80">
        <v>70942</v>
      </c>
    </row>
    <row r="170" spans="1:5">
      <c r="A170" s="79" t="s">
        <v>288</v>
      </c>
      <c r="B170" s="79">
        <v>390</v>
      </c>
      <c r="C170" s="80">
        <v>749816</v>
      </c>
      <c r="D170" s="80">
        <v>8987</v>
      </c>
      <c r="E170" s="80">
        <v>35304</v>
      </c>
    </row>
    <row r="171" spans="1:5">
      <c r="A171" s="79" t="s">
        <v>289</v>
      </c>
      <c r="B171" s="79">
        <v>265</v>
      </c>
      <c r="C171" s="80">
        <v>509183</v>
      </c>
      <c r="D171" s="80">
        <v>6105</v>
      </c>
      <c r="E171" s="80">
        <v>23980</v>
      </c>
    </row>
    <row r="172" spans="1:5">
      <c r="A172" s="79" t="s">
        <v>290</v>
      </c>
      <c r="B172" s="79">
        <v>652</v>
      </c>
      <c r="C172" s="80">
        <v>1491808</v>
      </c>
      <c r="D172" s="80">
        <v>31833</v>
      </c>
      <c r="E172" s="80">
        <v>58951</v>
      </c>
    </row>
    <row r="173" spans="1:5">
      <c r="A173" s="79" t="s">
        <v>291</v>
      </c>
      <c r="B173" s="79">
        <v>527</v>
      </c>
      <c r="C173" s="80">
        <v>1008816</v>
      </c>
      <c r="D173" s="80">
        <v>12124</v>
      </c>
      <c r="E173" s="80">
        <v>47627</v>
      </c>
    </row>
    <row r="174" spans="1:5">
      <c r="A174" s="79" t="s">
        <v>292</v>
      </c>
      <c r="B174" s="79">
        <v>770</v>
      </c>
      <c r="C174" s="80">
        <v>1758567</v>
      </c>
      <c r="D174" s="80">
        <v>37588</v>
      </c>
      <c r="E174" s="80">
        <v>69609</v>
      </c>
    </row>
    <row r="175" spans="1:5">
      <c r="A175" s="79" t="s">
        <v>293</v>
      </c>
      <c r="B175" s="79">
        <v>976</v>
      </c>
      <c r="C175" s="80">
        <v>1886392</v>
      </c>
      <c r="D175" s="80">
        <v>22468</v>
      </c>
      <c r="E175" s="80">
        <v>88261</v>
      </c>
    </row>
    <row r="176" spans="1:5">
      <c r="A176" s="79" t="s">
        <v>294</v>
      </c>
      <c r="B176" s="79">
        <v>306</v>
      </c>
      <c r="C176" s="80">
        <v>728409</v>
      </c>
      <c r="D176" s="80">
        <v>7037</v>
      </c>
      <c r="E176" s="80">
        <v>27644</v>
      </c>
    </row>
    <row r="177" spans="1:5">
      <c r="A177" s="79" t="s">
        <v>295</v>
      </c>
      <c r="B177" s="79">
        <v>1223</v>
      </c>
      <c r="C177" s="80">
        <v>3235051</v>
      </c>
      <c r="D177" s="80">
        <v>59709</v>
      </c>
      <c r="E177" s="80">
        <v>110576</v>
      </c>
    </row>
    <row r="178" spans="1:5">
      <c r="A178" s="79" t="s">
        <v>296</v>
      </c>
      <c r="B178" s="79">
        <v>1061</v>
      </c>
      <c r="C178" s="80">
        <v>2425128</v>
      </c>
      <c r="D178" s="80">
        <v>51796</v>
      </c>
      <c r="E178" s="80">
        <v>95921</v>
      </c>
    </row>
    <row r="179" spans="1:5">
      <c r="A179" s="79" t="s">
        <v>297</v>
      </c>
      <c r="B179" s="79">
        <v>563</v>
      </c>
      <c r="C179" s="80">
        <v>1291683</v>
      </c>
      <c r="D179" s="80">
        <v>27517</v>
      </c>
      <c r="E179" s="80">
        <v>50958</v>
      </c>
    </row>
    <row r="180" spans="1:5">
      <c r="A180" s="79" t="s">
        <v>298</v>
      </c>
      <c r="B180" s="79">
        <v>1422</v>
      </c>
      <c r="C180" s="80">
        <v>2745847</v>
      </c>
      <c r="D180" s="80">
        <v>32727</v>
      </c>
      <c r="E180" s="80">
        <v>128561</v>
      </c>
    </row>
    <row r="181" spans="1:5">
      <c r="A181" s="79" t="s">
        <v>299</v>
      </c>
      <c r="B181" s="79">
        <v>685</v>
      </c>
      <c r="C181" s="80">
        <v>1589893</v>
      </c>
      <c r="D181" s="80">
        <v>33451</v>
      </c>
      <c r="E181" s="80">
        <v>61949</v>
      </c>
    </row>
    <row r="182" spans="1:5">
      <c r="A182" s="79" t="s">
        <v>300</v>
      </c>
      <c r="B182" s="79">
        <v>1105</v>
      </c>
      <c r="C182" s="80">
        <v>2603109</v>
      </c>
      <c r="D182" s="80">
        <v>53954</v>
      </c>
      <c r="E182" s="80">
        <v>99918</v>
      </c>
    </row>
    <row r="183" spans="1:5">
      <c r="A183" s="79" t="s">
        <v>301</v>
      </c>
      <c r="B183" s="79">
        <v>184</v>
      </c>
      <c r="C183" s="80">
        <v>354605</v>
      </c>
      <c r="D183" s="80">
        <v>4239</v>
      </c>
      <c r="E183" s="80">
        <v>16653</v>
      </c>
    </row>
    <row r="184" spans="1:5">
      <c r="A184" s="79" t="s">
        <v>302</v>
      </c>
      <c r="B184" s="79">
        <v>969</v>
      </c>
      <c r="C184" s="80">
        <v>2215835</v>
      </c>
      <c r="D184" s="80">
        <v>47300</v>
      </c>
      <c r="E184" s="80">
        <v>87595</v>
      </c>
    </row>
    <row r="185" spans="1:5">
      <c r="A185" s="79" t="s">
        <v>303</v>
      </c>
      <c r="B185" s="79">
        <v>2154</v>
      </c>
      <c r="C185" s="80">
        <v>4967795</v>
      </c>
      <c r="D185" s="80">
        <v>105210</v>
      </c>
      <c r="E185" s="80">
        <v>194840</v>
      </c>
    </row>
    <row r="186" spans="1:5">
      <c r="A186" s="79" t="s">
        <v>304</v>
      </c>
      <c r="B186" s="79">
        <v>781</v>
      </c>
      <c r="C186" s="80">
        <v>1501422</v>
      </c>
      <c r="D186" s="80">
        <v>17974</v>
      </c>
      <c r="E186" s="80">
        <v>70609</v>
      </c>
    </row>
    <row r="187" spans="1:5">
      <c r="A187" s="79" t="s">
        <v>305</v>
      </c>
      <c r="B187" s="79">
        <v>759</v>
      </c>
      <c r="C187" s="80">
        <v>1459326</v>
      </c>
      <c r="D187" s="80">
        <v>17466</v>
      </c>
      <c r="E187" s="80">
        <v>68610</v>
      </c>
    </row>
    <row r="188" spans="1:5">
      <c r="A188" s="79" t="s">
        <v>306</v>
      </c>
      <c r="B188" s="79">
        <v>1219</v>
      </c>
      <c r="C188" s="80">
        <v>2650401</v>
      </c>
      <c r="D188" s="80">
        <v>46041</v>
      </c>
      <c r="E188" s="80">
        <v>85263</v>
      </c>
    </row>
    <row r="189" spans="1:5">
      <c r="A189" s="79" t="s">
        <v>307</v>
      </c>
      <c r="B189" s="79">
        <v>247</v>
      </c>
      <c r="C189" s="80">
        <v>476190</v>
      </c>
      <c r="D189" s="80">
        <v>5681</v>
      </c>
      <c r="E189" s="80">
        <v>22315</v>
      </c>
    </row>
    <row r="190" spans="1:5">
      <c r="A190" s="79" t="s">
        <v>308</v>
      </c>
      <c r="B190" s="79">
        <v>144</v>
      </c>
      <c r="C190" s="80">
        <v>328697</v>
      </c>
      <c r="D190" s="80">
        <v>7014</v>
      </c>
      <c r="E190" s="80">
        <v>12989</v>
      </c>
    </row>
    <row r="191" spans="1:5">
      <c r="A191" s="79" t="s">
        <v>309</v>
      </c>
      <c r="B191" s="79">
        <v>416</v>
      </c>
      <c r="C191" s="80">
        <v>797662</v>
      </c>
      <c r="D191" s="80">
        <v>9581</v>
      </c>
      <c r="E191" s="80">
        <v>37636</v>
      </c>
    </row>
    <row r="192" spans="1:5">
      <c r="A192" s="79" t="s">
        <v>310</v>
      </c>
      <c r="B192" s="79">
        <v>357</v>
      </c>
      <c r="C192" s="80">
        <v>816153</v>
      </c>
      <c r="D192" s="80">
        <v>17445</v>
      </c>
      <c r="E192" s="80">
        <v>32307</v>
      </c>
    </row>
    <row r="193" spans="1:5">
      <c r="A193" s="79" t="s">
        <v>311</v>
      </c>
      <c r="B193" s="79">
        <v>589</v>
      </c>
      <c r="C193" s="80">
        <v>1497491</v>
      </c>
      <c r="D193" s="80">
        <v>28128</v>
      </c>
      <c r="E193" s="80">
        <v>53289</v>
      </c>
    </row>
    <row r="194" spans="1:5">
      <c r="A194" s="79" t="s">
        <v>312</v>
      </c>
      <c r="B194" s="79">
        <v>438</v>
      </c>
      <c r="C194" s="80">
        <v>840876</v>
      </c>
      <c r="D194" s="80">
        <v>10089</v>
      </c>
      <c r="E194" s="80">
        <v>39634</v>
      </c>
    </row>
    <row r="195" spans="1:5">
      <c r="A195" s="79" t="s">
        <v>313</v>
      </c>
      <c r="B195" s="79">
        <v>622</v>
      </c>
      <c r="C195" s="80">
        <v>1204797</v>
      </c>
      <c r="D195" s="80">
        <v>14329</v>
      </c>
      <c r="E195" s="80">
        <v>56287</v>
      </c>
    </row>
    <row r="196" spans="1:5">
      <c r="A196" s="79" t="s">
        <v>314</v>
      </c>
      <c r="B196" s="79">
        <v>1661</v>
      </c>
      <c r="C196" s="80">
        <v>3767255</v>
      </c>
      <c r="D196" s="80">
        <v>38238</v>
      </c>
      <c r="E196" s="80">
        <v>150210</v>
      </c>
    </row>
    <row r="197" spans="1:5">
      <c r="A197" s="79" t="s">
        <v>315</v>
      </c>
      <c r="B197" s="79">
        <v>1105</v>
      </c>
      <c r="C197" s="80">
        <v>2247174</v>
      </c>
      <c r="D197" s="80">
        <v>25435</v>
      </c>
      <c r="E197" s="80">
        <v>99918</v>
      </c>
    </row>
    <row r="198" spans="1:5">
      <c r="A198" s="79" t="s">
        <v>316</v>
      </c>
      <c r="B198" s="79">
        <v>1878</v>
      </c>
      <c r="C198" s="80">
        <v>4292591</v>
      </c>
      <c r="D198" s="80">
        <v>91722</v>
      </c>
      <c r="E198" s="80">
        <v>169860</v>
      </c>
    </row>
    <row r="199" spans="1:5">
      <c r="A199" s="79" t="s">
        <v>317</v>
      </c>
      <c r="B199" s="79">
        <v>317</v>
      </c>
      <c r="C199" s="80">
        <v>725146</v>
      </c>
      <c r="D199" s="80">
        <v>15467</v>
      </c>
      <c r="E199" s="80">
        <v>28643</v>
      </c>
    </row>
    <row r="200" spans="1:5">
      <c r="A200" s="79" t="s">
        <v>318</v>
      </c>
      <c r="B200" s="79">
        <v>939</v>
      </c>
      <c r="C200" s="80">
        <v>2145550</v>
      </c>
      <c r="D200" s="80">
        <v>45861</v>
      </c>
      <c r="E200" s="80">
        <v>84930</v>
      </c>
    </row>
    <row r="201" spans="1:5">
      <c r="A201" s="79" t="s">
        <v>319</v>
      </c>
      <c r="B201" s="79">
        <v>906</v>
      </c>
      <c r="C201" s="80">
        <v>1751744</v>
      </c>
      <c r="D201" s="80">
        <v>20857</v>
      </c>
      <c r="E201" s="80">
        <v>81933</v>
      </c>
    </row>
    <row r="202" spans="1:5">
      <c r="A202" s="79" t="s">
        <v>320</v>
      </c>
      <c r="B202" s="79">
        <v>611</v>
      </c>
      <c r="C202" s="80">
        <v>1307464</v>
      </c>
      <c r="D202" s="80">
        <v>14074</v>
      </c>
      <c r="E202" s="80">
        <v>55288</v>
      </c>
    </row>
    <row r="203" spans="1:5">
      <c r="A203" s="79" t="s">
        <v>321</v>
      </c>
      <c r="B203" s="79">
        <v>354</v>
      </c>
      <c r="C203" s="80">
        <v>679358</v>
      </c>
      <c r="D203" s="80">
        <v>8139</v>
      </c>
      <c r="E203" s="80">
        <v>31974</v>
      </c>
    </row>
    <row r="204" spans="1:5">
      <c r="A204" s="79" t="s">
        <v>322</v>
      </c>
      <c r="B204" s="79">
        <v>523</v>
      </c>
      <c r="C204" s="80">
        <v>1009774</v>
      </c>
      <c r="D204" s="80">
        <v>12039</v>
      </c>
      <c r="E204" s="80">
        <v>47294</v>
      </c>
    </row>
    <row r="205" spans="1:5">
      <c r="A205" s="79" t="s">
        <v>323</v>
      </c>
      <c r="B205" s="79">
        <v>214</v>
      </c>
      <c r="C205" s="80">
        <v>500987</v>
      </c>
      <c r="D205" s="80">
        <v>4918</v>
      </c>
      <c r="E205" s="80">
        <v>19317</v>
      </c>
    </row>
    <row r="206" spans="1:5">
      <c r="A206" s="79" t="s">
        <v>324</v>
      </c>
      <c r="B206" s="79">
        <v>435</v>
      </c>
      <c r="C206" s="80">
        <v>833936</v>
      </c>
      <c r="D206" s="80">
        <v>10005</v>
      </c>
      <c r="E206" s="80">
        <v>39301</v>
      </c>
    </row>
    <row r="207" spans="1:5">
      <c r="A207" s="79" t="s">
        <v>325</v>
      </c>
      <c r="B207" s="79">
        <v>560</v>
      </c>
      <c r="C207" s="80">
        <v>1094319</v>
      </c>
      <c r="D207" s="80">
        <v>12887</v>
      </c>
      <c r="E207" s="80">
        <v>50625</v>
      </c>
    </row>
    <row r="208" spans="1:5">
      <c r="A208" s="79" t="s">
        <v>326</v>
      </c>
      <c r="B208" s="79">
        <v>1672</v>
      </c>
      <c r="C208" s="80">
        <v>3844264</v>
      </c>
      <c r="D208" s="80">
        <v>81650</v>
      </c>
      <c r="E208" s="80">
        <v>151209</v>
      </c>
    </row>
    <row r="209" spans="1:5">
      <c r="A209" s="79" t="s">
        <v>327</v>
      </c>
      <c r="B209" s="79">
        <v>379</v>
      </c>
      <c r="C209" s="80">
        <v>726159</v>
      </c>
      <c r="D209" s="80">
        <v>8733</v>
      </c>
      <c r="E209" s="80">
        <v>34305</v>
      </c>
    </row>
    <row r="210" spans="1:5">
      <c r="A210" s="79" t="s">
        <v>328</v>
      </c>
      <c r="B210" s="79">
        <v>648</v>
      </c>
      <c r="C210" s="80">
        <v>1489050</v>
      </c>
      <c r="D210" s="80">
        <v>31653</v>
      </c>
      <c r="E210" s="80">
        <v>58618</v>
      </c>
    </row>
    <row r="211" spans="1:5">
      <c r="A211" s="79" t="s">
        <v>108</v>
      </c>
      <c r="B211" s="79">
        <v>390</v>
      </c>
      <c r="C211" s="80">
        <v>747580</v>
      </c>
      <c r="D211" s="80">
        <v>8987</v>
      </c>
      <c r="E211" s="80">
        <v>35304</v>
      </c>
    </row>
    <row r="212" spans="1:5">
      <c r="A212" s="79" t="s">
        <v>111</v>
      </c>
      <c r="B212" s="79">
        <v>427</v>
      </c>
      <c r="C212" s="80">
        <v>991978</v>
      </c>
      <c r="D212" s="80">
        <v>20862</v>
      </c>
      <c r="E212" s="80">
        <v>38635</v>
      </c>
    </row>
    <row r="213" spans="1:5">
      <c r="A213" s="79" t="s">
        <v>329</v>
      </c>
      <c r="B213" s="79">
        <v>836</v>
      </c>
      <c r="C213" s="80">
        <v>1919337</v>
      </c>
      <c r="D213" s="80">
        <v>40825</v>
      </c>
      <c r="E213" s="80">
        <v>75604</v>
      </c>
    </row>
    <row r="214" spans="1:5">
      <c r="A214" s="79" t="s">
        <v>330</v>
      </c>
      <c r="B214" s="79">
        <v>840</v>
      </c>
      <c r="C214" s="80">
        <v>1673152</v>
      </c>
      <c r="D214" s="80">
        <v>19331</v>
      </c>
      <c r="E214" s="80">
        <v>75937</v>
      </c>
    </row>
    <row r="215" spans="1:5">
      <c r="A215" s="79" t="s">
        <v>331</v>
      </c>
      <c r="B215" s="79">
        <v>961</v>
      </c>
      <c r="C215" s="80">
        <v>2202122</v>
      </c>
      <c r="D215" s="80">
        <v>46940</v>
      </c>
      <c r="E215" s="80">
        <v>86928</v>
      </c>
    </row>
    <row r="216" spans="1:5">
      <c r="A216" s="79" t="s">
        <v>332</v>
      </c>
      <c r="B216" s="79">
        <v>155</v>
      </c>
      <c r="C216" s="80">
        <v>298328</v>
      </c>
      <c r="D216" s="80">
        <v>3561</v>
      </c>
      <c r="E216" s="80">
        <v>13988</v>
      </c>
    </row>
    <row r="217" spans="1:5">
      <c r="A217" s="79" t="s">
        <v>333</v>
      </c>
      <c r="B217" s="79">
        <v>276</v>
      </c>
      <c r="C217" s="80">
        <v>632351</v>
      </c>
      <c r="D217" s="80">
        <v>13488</v>
      </c>
      <c r="E217" s="80">
        <v>24979</v>
      </c>
    </row>
    <row r="218" spans="1:5">
      <c r="A218" s="79" t="s">
        <v>334</v>
      </c>
      <c r="B218" s="79">
        <v>961</v>
      </c>
      <c r="C218" s="80">
        <v>2197650</v>
      </c>
      <c r="D218" s="80">
        <v>46940</v>
      </c>
      <c r="E218" s="80">
        <v>86928</v>
      </c>
    </row>
    <row r="219" spans="1:5">
      <c r="A219" s="79" t="s">
        <v>335</v>
      </c>
      <c r="B219" s="79">
        <v>1561</v>
      </c>
      <c r="C219" s="80">
        <v>3084525</v>
      </c>
      <c r="D219" s="80">
        <v>35949</v>
      </c>
      <c r="E219" s="80">
        <v>141217</v>
      </c>
    </row>
    <row r="220" spans="1:5">
      <c r="A220" s="79" t="s">
        <v>1545</v>
      </c>
      <c r="B220" s="79">
        <v>1186</v>
      </c>
      <c r="C220" s="80">
        <v>2711267</v>
      </c>
      <c r="D220" s="80">
        <v>57911</v>
      </c>
      <c r="E220" s="80">
        <v>107245</v>
      </c>
    </row>
    <row r="221" spans="1:5">
      <c r="A221" s="79" t="s">
        <v>337</v>
      </c>
      <c r="B221" s="79">
        <v>88</v>
      </c>
      <c r="C221" s="80">
        <v>213847</v>
      </c>
      <c r="D221" s="80">
        <v>2035</v>
      </c>
      <c r="E221" s="80">
        <v>7993</v>
      </c>
    </row>
    <row r="222" spans="1:5">
      <c r="A222" s="79" t="s">
        <v>338</v>
      </c>
      <c r="B222" s="79">
        <v>158</v>
      </c>
      <c r="C222" s="80">
        <v>304896</v>
      </c>
      <c r="D222" s="80">
        <v>3646</v>
      </c>
      <c r="E222" s="80">
        <v>14322</v>
      </c>
    </row>
    <row r="223" spans="1:5">
      <c r="A223" s="79" t="s">
        <v>339</v>
      </c>
      <c r="B223" s="79">
        <v>799</v>
      </c>
      <c r="C223" s="80">
        <v>1531062</v>
      </c>
      <c r="D223" s="80">
        <v>18398</v>
      </c>
      <c r="E223" s="80">
        <v>72274</v>
      </c>
    </row>
    <row r="224" spans="1:5">
      <c r="A224" s="79" t="s">
        <v>340</v>
      </c>
      <c r="B224" s="79">
        <v>482</v>
      </c>
      <c r="C224" s="80">
        <v>1016365</v>
      </c>
      <c r="D224" s="80">
        <v>11107</v>
      </c>
      <c r="E224" s="80">
        <v>43631</v>
      </c>
    </row>
    <row r="225" spans="1:5">
      <c r="A225" s="79" t="s">
        <v>341</v>
      </c>
      <c r="B225" s="79">
        <v>1002</v>
      </c>
      <c r="C225" s="80">
        <v>2300878</v>
      </c>
      <c r="D225" s="80">
        <v>48918</v>
      </c>
      <c r="E225" s="80">
        <v>90592</v>
      </c>
    </row>
    <row r="226" spans="1:5">
      <c r="A226" s="79" t="s">
        <v>342</v>
      </c>
      <c r="B226" s="79">
        <v>604</v>
      </c>
      <c r="C226" s="80">
        <v>1381869</v>
      </c>
      <c r="D226" s="80">
        <v>29495</v>
      </c>
      <c r="E226" s="80">
        <v>54622</v>
      </c>
    </row>
    <row r="227" spans="1:5">
      <c r="A227" s="79" t="s">
        <v>343</v>
      </c>
      <c r="B227" s="79">
        <v>394</v>
      </c>
      <c r="C227" s="80">
        <v>790966</v>
      </c>
      <c r="D227" s="80">
        <v>9072</v>
      </c>
      <c r="E227" s="80">
        <v>35637</v>
      </c>
    </row>
    <row r="228" spans="1:5">
      <c r="A228" s="79" t="s">
        <v>344</v>
      </c>
      <c r="B228" s="79">
        <v>1083</v>
      </c>
      <c r="C228" s="80">
        <v>2231907</v>
      </c>
      <c r="D228" s="80">
        <v>24927</v>
      </c>
      <c r="E228" s="80">
        <v>97919</v>
      </c>
    </row>
    <row r="229" spans="1:5">
      <c r="A229" s="79" t="s">
        <v>345</v>
      </c>
      <c r="B229" s="79">
        <v>446</v>
      </c>
      <c r="C229" s="80">
        <v>856102</v>
      </c>
      <c r="D229" s="80">
        <v>10259</v>
      </c>
      <c r="E229" s="80">
        <v>40300</v>
      </c>
    </row>
    <row r="230" spans="1:5">
      <c r="A230" s="79" t="s">
        <v>115</v>
      </c>
      <c r="B230" s="79">
        <v>751</v>
      </c>
      <c r="C230" s="80">
        <v>1444846</v>
      </c>
      <c r="D230" s="80">
        <v>17296</v>
      </c>
      <c r="E230" s="80">
        <v>67944</v>
      </c>
    </row>
    <row r="231" spans="1:5">
      <c r="A231" s="79" t="s">
        <v>346</v>
      </c>
      <c r="B231" s="79">
        <v>644</v>
      </c>
      <c r="C231" s="80">
        <v>1470641</v>
      </c>
      <c r="D231" s="80">
        <v>31473</v>
      </c>
      <c r="E231" s="80">
        <v>58285</v>
      </c>
    </row>
    <row r="232" spans="1:5">
      <c r="A232" s="79" t="s">
        <v>347</v>
      </c>
      <c r="B232" s="79">
        <v>313</v>
      </c>
      <c r="C232" s="80">
        <v>712406</v>
      </c>
      <c r="D232" s="80">
        <v>7207</v>
      </c>
      <c r="E232" s="80">
        <v>28310</v>
      </c>
    </row>
    <row r="233" spans="1:5">
      <c r="A233" s="79" t="s">
        <v>348</v>
      </c>
      <c r="B233" s="79">
        <v>70</v>
      </c>
      <c r="C233" s="80">
        <v>133902</v>
      </c>
      <c r="D233" s="80">
        <v>1611</v>
      </c>
      <c r="E233" s="80">
        <v>6328</v>
      </c>
    </row>
    <row r="234" spans="1:5">
      <c r="A234" s="79" t="s">
        <v>349</v>
      </c>
      <c r="B234" s="79">
        <v>313</v>
      </c>
      <c r="C234" s="80">
        <v>599870</v>
      </c>
      <c r="D234" s="80">
        <v>7207</v>
      </c>
      <c r="E234" s="80">
        <v>28310</v>
      </c>
    </row>
    <row r="235" spans="1:5">
      <c r="A235" s="79" t="s">
        <v>350</v>
      </c>
      <c r="B235" s="79">
        <v>980</v>
      </c>
      <c r="C235" s="80">
        <v>2346409</v>
      </c>
      <c r="D235" s="80">
        <v>47839</v>
      </c>
      <c r="E235" s="80">
        <v>88594</v>
      </c>
    </row>
    <row r="236" spans="1:5">
      <c r="A236" s="79" t="s">
        <v>351</v>
      </c>
      <c r="B236" s="79">
        <v>335</v>
      </c>
      <c r="C236" s="80">
        <v>652400</v>
      </c>
      <c r="D236" s="80">
        <v>7715</v>
      </c>
      <c r="E236" s="80">
        <v>30308</v>
      </c>
    </row>
    <row r="237" spans="1:5">
      <c r="A237" s="79" t="s">
        <v>352</v>
      </c>
      <c r="B237" s="79">
        <v>856</v>
      </c>
      <c r="C237" s="80">
        <v>1825577</v>
      </c>
      <c r="D237" s="80">
        <v>15855</v>
      </c>
      <c r="E237" s="80">
        <v>62282</v>
      </c>
    </row>
    <row r="238" spans="1:5">
      <c r="A238" s="79" t="s">
        <v>353</v>
      </c>
      <c r="B238" s="79">
        <v>770</v>
      </c>
      <c r="C238" s="80">
        <v>1769000</v>
      </c>
      <c r="D238" s="80">
        <v>37588</v>
      </c>
      <c r="E238" s="80">
        <v>69609</v>
      </c>
    </row>
    <row r="239" spans="1:5">
      <c r="A239" s="79" t="s">
        <v>354</v>
      </c>
      <c r="B239" s="79">
        <v>431</v>
      </c>
      <c r="C239" s="80">
        <v>1466138</v>
      </c>
      <c r="D239" s="80">
        <v>9920</v>
      </c>
      <c r="E239" s="80">
        <v>38968</v>
      </c>
    </row>
    <row r="240" spans="1:5">
      <c r="A240" s="79" t="s">
        <v>355</v>
      </c>
      <c r="B240" s="79">
        <v>751</v>
      </c>
      <c r="C240" s="80">
        <v>1715636</v>
      </c>
      <c r="D240" s="80">
        <v>36689</v>
      </c>
      <c r="E240" s="80">
        <v>67944</v>
      </c>
    </row>
    <row r="241" spans="1:5">
      <c r="A241" s="79" t="s">
        <v>356</v>
      </c>
      <c r="B241" s="79">
        <v>1086</v>
      </c>
      <c r="C241" s="80">
        <v>2551235</v>
      </c>
      <c r="D241" s="80">
        <v>53055</v>
      </c>
      <c r="E241" s="80">
        <v>98252</v>
      </c>
    </row>
    <row r="242" spans="1:5">
      <c r="A242" s="79" t="s">
        <v>357</v>
      </c>
      <c r="B242" s="79">
        <v>1532</v>
      </c>
      <c r="C242" s="80">
        <v>3529998</v>
      </c>
      <c r="D242" s="80">
        <v>72901</v>
      </c>
      <c r="E242" s="80">
        <v>44630</v>
      </c>
    </row>
    <row r="243" spans="1:5">
      <c r="A243" s="79" t="s">
        <v>358</v>
      </c>
      <c r="B243" s="79">
        <v>4802</v>
      </c>
      <c r="C243" s="80">
        <v>13299241</v>
      </c>
      <c r="D243" s="80">
        <v>188232</v>
      </c>
      <c r="E243" s="80">
        <v>138553</v>
      </c>
    </row>
    <row r="244" spans="1:5">
      <c r="A244" s="79" t="s">
        <v>359</v>
      </c>
      <c r="B244" s="79">
        <v>18</v>
      </c>
      <c r="C244" s="80">
        <v>34484</v>
      </c>
      <c r="D244" s="80">
        <v>424</v>
      </c>
      <c r="E244" s="80">
        <v>434309</v>
      </c>
    </row>
    <row r="245" spans="1:5">
      <c r="A245" s="79" t="s">
        <v>360</v>
      </c>
      <c r="B245" s="79">
        <v>608</v>
      </c>
      <c r="C245" s="80">
        <v>1390590</v>
      </c>
      <c r="D245" s="80">
        <v>29675</v>
      </c>
      <c r="E245" s="80">
        <v>1665</v>
      </c>
    </row>
    <row r="246" spans="1:5">
      <c r="A246" s="79" t="s">
        <v>361</v>
      </c>
      <c r="B246" s="79">
        <v>1057</v>
      </c>
      <c r="C246" s="80">
        <v>2426097</v>
      </c>
      <c r="D246" s="80">
        <v>51616</v>
      </c>
      <c r="E246" s="80">
        <v>54955</v>
      </c>
    </row>
    <row r="247" spans="1:5">
      <c r="A247" s="79" t="s">
        <v>362</v>
      </c>
      <c r="B247" s="79">
        <v>250</v>
      </c>
      <c r="C247" s="80">
        <v>573022</v>
      </c>
      <c r="D247" s="80">
        <v>12230</v>
      </c>
      <c r="E247" s="80">
        <v>95588</v>
      </c>
    </row>
    <row r="248" spans="1:5">
      <c r="A248" s="79" t="s">
        <v>363</v>
      </c>
      <c r="B248" s="79">
        <v>858</v>
      </c>
      <c r="C248" s="80">
        <v>2520542</v>
      </c>
      <c r="D248" s="80">
        <v>31909</v>
      </c>
      <c r="E248" s="80">
        <v>22648</v>
      </c>
    </row>
    <row r="249" spans="1:5">
      <c r="A249" s="79" t="s">
        <v>364</v>
      </c>
      <c r="B249" s="79">
        <v>33</v>
      </c>
      <c r="C249" s="80">
        <v>75355</v>
      </c>
      <c r="D249" s="80">
        <v>1619</v>
      </c>
      <c r="E249" s="80">
        <v>77603</v>
      </c>
    </row>
    <row r="250" spans="1:5">
      <c r="A250" s="79" t="s">
        <v>365</v>
      </c>
      <c r="B250" s="79">
        <v>987</v>
      </c>
      <c r="C250" s="80">
        <v>2258842</v>
      </c>
      <c r="D250" s="80">
        <v>48199</v>
      </c>
      <c r="E250" s="80">
        <v>2998</v>
      </c>
    </row>
    <row r="251" spans="1:5">
      <c r="A251" s="128" t="s">
        <v>1546</v>
      </c>
      <c r="B251" s="79">
        <v>4924</v>
      </c>
      <c r="C251" s="80">
        <v>12685161</v>
      </c>
      <c r="D251" s="80">
        <v>131907</v>
      </c>
      <c r="E251" s="80">
        <v>89260</v>
      </c>
    </row>
    <row r="252" spans="1:5">
      <c r="A252" s="128" t="s">
        <v>1547</v>
      </c>
      <c r="B252" s="79">
        <v>1591</v>
      </c>
      <c r="C252" s="80">
        <v>3432130</v>
      </c>
      <c r="D252" s="80">
        <v>36627</v>
      </c>
      <c r="E252" s="80">
        <v>27644</v>
      </c>
    </row>
    <row r="253" spans="1:5">
      <c r="A253" s="79" t="s">
        <v>368</v>
      </c>
      <c r="B253" s="79">
        <v>306</v>
      </c>
      <c r="C253" s="80">
        <v>700400</v>
      </c>
      <c r="D253" s="80">
        <v>14927</v>
      </c>
      <c r="E253" s="80">
        <v>56953</v>
      </c>
    </row>
    <row r="254" spans="1:5">
      <c r="A254" s="79" t="s">
        <v>369</v>
      </c>
      <c r="B254" s="79">
        <v>630</v>
      </c>
      <c r="C254" s="80">
        <v>1208844</v>
      </c>
      <c r="D254" s="80">
        <v>14498</v>
      </c>
      <c r="E254" s="80">
        <v>222150</v>
      </c>
    </row>
    <row r="255" spans="1:5">
      <c r="A255" s="79" t="s">
        <v>370</v>
      </c>
      <c r="B255" s="79">
        <v>2456</v>
      </c>
      <c r="C255" s="80">
        <v>5737729</v>
      </c>
      <c r="D255" s="80">
        <v>119958</v>
      </c>
      <c r="E255" s="80">
        <v>36303</v>
      </c>
    </row>
    <row r="256" spans="1:5">
      <c r="A256" s="79" t="s">
        <v>371</v>
      </c>
      <c r="B256" s="79">
        <v>401</v>
      </c>
      <c r="C256" s="80">
        <v>788378</v>
      </c>
      <c r="D256" s="80">
        <v>9242</v>
      </c>
      <c r="E256" s="80">
        <v>71275</v>
      </c>
    </row>
    <row r="257" spans="1:5">
      <c r="A257" s="79" t="s">
        <v>372</v>
      </c>
      <c r="B257" s="79">
        <v>788</v>
      </c>
      <c r="C257" s="80">
        <v>1814243</v>
      </c>
      <c r="D257" s="80">
        <v>38487</v>
      </c>
      <c r="E257" s="80">
        <v>118569</v>
      </c>
    </row>
    <row r="258" spans="1:5">
      <c r="A258" s="79" t="s">
        <v>373</v>
      </c>
      <c r="B258" s="79">
        <v>1311</v>
      </c>
      <c r="C258" s="80">
        <v>3055536</v>
      </c>
      <c r="D258" s="80">
        <v>64025</v>
      </c>
      <c r="E258" s="80">
        <v>55621</v>
      </c>
    </row>
    <row r="259" spans="1:5">
      <c r="A259" s="79" t="s">
        <v>374</v>
      </c>
      <c r="B259" s="79">
        <v>615</v>
      </c>
      <c r="C259" s="80">
        <v>1316568</v>
      </c>
      <c r="D259" s="80">
        <v>14159</v>
      </c>
      <c r="E259" s="80">
        <v>34305</v>
      </c>
    </row>
    <row r="260" spans="1:5">
      <c r="A260" s="79" t="s">
        <v>375</v>
      </c>
      <c r="B260" s="79">
        <v>379</v>
      </c>
      <c r="C260" s="80">
        <v>732122</v>
      </c>
      <c r="D260" s="80">
        <v>8733</v>
      </c>
      <c r="E260" s="80">
        <v>21649</v>
      </c>
    </row>
    <row r="261" spans="1:5">
      <c r="A261" s="79" t="s">
        <v>376</v>
      </c>
      <c r="B261" s="79">
        <v>239</v>
      </c>
      <c r="C261" s="80">
        <v>458728</v>
      </c>
      <c r="D261" s="80">
        <v>5511</v>
      </c>
      <c r="E261" s="80">
        <v>113906</v>
      </c>
    </row>
    <row r="262" spans="1:5">
      <c r="A262" s="79" t="s">
        <v>377</v>
      </c>
      <c r="B262" s="79">
        <v>1259</v>
      </c>
      <c r="C262" s="80">
        <v>2888808</v>
      </c>
      <c r="D262" s="80">
        <v>61507</v>
      </c>
      <c r="E262" s="80">
        <v>26312</v>
      </c>
    </row>
    <row r="263" spans="1:5">
      <c r="A263" s="79" t="s">
        <v>117</v>
      </c>
      <c r="B263" s="79">
        <v>291</v>
      </c>
      <c r="C263" s="80">
        <v>557774</v>
      </c>
      <c r="D263" s="80">
        <v>6698</v>
      </c>
      <c r="E263" s="80">
        <v>46295</v>
      </c>
    </row>
    <row r="264" spans="1:5">
      <c r="A264" s="79" t="s">
        <v>378</v>
      </c>
      <c r="B264" s="79">
        <v>512</v>
      </c>
      <c r="C264" s="80">
        <v>1170341</v>
      </c>
      <c r="D264" s="80">
        <v>24999</v>
      </c>
      <c r="E264" s="80">
        <v>51957</v>
      </c>
    </row>
    <row r="265" spans="1:5">
      <c r="A265" s="79" t="s">
        <v>379</v>
      </c>
      <c r="B265" s="79">
        <v>574</v>
      </c>
      <c r="C265" s="80">
        <v>1315311</v>
      </c>
      <c r="D265" s="80">
        <v>28056</v>
      </c>
      <c r="E265" s="80">
        <v>112907</v>
      </c>
    </row>
    <row r="266" spans="1:5">
      <c r="A266" s="79" t="s">
        <v>119</v>
      </c>
      <c r="B266" s="79">
        <v>1248</v>
      </c>
      <c r="C266" s="80">
        <v>2853628</v>
      </c>
      <c r="D266" s="80">
        <v>60968</v>
      </c>
      <c r="E266" s="80">
        <v>81266</v>
      </c>
    </row>
    <row r="267" spans="1:5">
      <c r="A267" s="79" t="s">
        <v>380</v>
      </c>
      <c r="B267" s="79">
        <v>899</v>
      </c>
      <c r="C267" s="80">
        <v>2056033</v>
      </c>
      <c r="D267" s="80">
        <v>43883</v>
      </c>
      <c r="E267" s="80">
        <v>72274</v>
      </c>
    </row>
    <row r="268" spans="1:5">
      <c r="A268" s="79" t="s">
        <v>381</v>
      </c>
      <c r="B268" s="79">
        <v>799</v>
      </c>
      <c r="C268" s="80">
        <v>1631673</v>
      </c>
      <c r="D268" s="80">
        <v>18398</v>
      </c>
      <c r="E268" s="80">
        <v>245798</v>
      </c>
    </row>
    <row r="269" spans="1:5">
      <c r="A269" s="79" t="s">
        <v>382</v>
      </c>
      <c r="B269" s="79">
        <v>2718</v>
      </c>
      <c r="C269" s="80">
        <v>6241143</v>
      </c>
      <c r="D269" s="80">
        <v>132727</v>
      </c>
      <c r="E269" s="80">
        <v>153207</v>
      </c>
    </row>
    <row r="270" spans="1:5">
      <c r="A270" s="79" t="s">
        <v>383</v>
      </c>
      <c r="B270" s="79">
        <v>1694</v>
      </c>
      <c r="C270" s="80">
        <v>3961202</v>
      </c>
      <c r="D270" s="80">
        <v>82729</v>
      </c>
      <c r="E270" s="80">
        <v>11657</v>
      </c>
    </row>
    <row r="271" spans="1:5">
      <c r="A271" s="79" t="s">
        <v>384</v>
      </c>
      <c r="B271" s="79">
        <v>247</v>
      </c>
      <c r="C271" s="80">
        <v>507543</v>
      </c>
      <c r="D271" s="80">
        <v>6295</v>
      </c>
      <c r="E271" s="80">
        <v>39967</v>
      </c>
    </row>
    <row r="272" spans="1:5">
      <c r="A272" s="79" t="s">
        <v>385</v>
      </c>
      <c r="B272" s="79">
        <v>442</v>
      </c>
      <c r="C272" s="80">
        <v>1015010</v>
      </c>
      <c r="D272" s="80">
        <v>21582</v>
      </c>
      <c r="E272" s="80">
        <v>40633</v>
      </c>
    </row>
    <row r="273" spans="1:5">
      <c r="A273" s="79" t="s">
        <v>386</v>
      </c>
      <c r="B273" s="79">
        <v>449</v>
      </c>
      <c r="C273" s="80">
        <v>891363</v>
      </c>
      <c r="D273" s="80">
        <v>10344</v>
      </c>
      <c r="E273" s="80">
        <v>66279</v>
      </c>
    </row>
    <row r="274" spans="1:5">
      <c r="A274" s="79" t="s">
        <v>387</v>
      </c>
      <c r="B274" s="79">
        <v>733</v>
      </c>
      <c r="C274" s="80">
        <v>1674492</v>
      </c>
      <c r="D274" s="80">
        <v>35789</v>
      </c>
      <c r="E274" s="80">
        <v>56287</v>
      </c>
    </row>
    <row r="275" spans="1:5">
      <c r="A275" s="79" t="s">
        <v>388</v>
      </c>
      <c r="B275" s="79">
        <v>622</v>
      </c>
      <c r="C275" s="80">
        <v>1211878</v>
      </c>
      <c r="D275" s="80">
        <v>14329</v>
      </c>
      <c r="E275" s="80">
        <v>264116</v>
      </c>
    </row>
    <row r="276" spans="1:5">
      <c r="A276" s="79" t="s">
        <v>389</v>
      </c>
      <c r="B276" s="79">
        <v>2920</v>
      </c>
      <c r="C276" s="80">
        <v>6303744</v>
      </c>
      <c r="D276" s="80">
        <v>95253</v>
      </c>
      <c r="E276" s="80">
        <v>40966</v>
      </c>
    </row>
    <row r="277" spans="1:5">
      <c r="A277" s="79" t="s">
        <v>390</v>
      </c>
      <c r="B277" s="79">
        <v>453</v>
      </c>
      <c r="C277" s="80">
        <v>1035657</v>
      </c>
      <c r="D277" s="80">
        <v>22121</v>
      </c>
      <c r="E277" s="80">
        <v>79601</v>
      </c>
    </row>
    <row r="278" spans="1:5">
      <c r="A278" s="79" t="s">
        <v>391</v>
      </c>
      <c r="B278" s="79">
        <v>880</v>
      </c>
      <c r="C278" s="80">
        <v>2009749</v>
      </c>
      <c r="D278" s="80">
        <v>42983</v>
      </c>
      <c r="E278" s="80">
        <v>82599</v>
      </c>
    </row>
    <row r="279" spans="1:5">
      <c r="A279" s="79" t="s">
        <v>392</v>
      </c>
      <c r="B279" s="79">
        <v>913</v>
      </c>
      <c r="C279" s="80">
        <v>2097773</v>
      </c>
      <c r="D279" s="80">
        <v>44602</v>
      </c>
      <c r="E279" s="80">
        <v>112241</v>
      </c>
    </row>
    <row r="280" spans="1:5">
      <c r="A280" s="79" t="s">
        <v>393</v>
      </c>
      <c r="B280" s="79">
        <v>1241</v>
      </c>
      <c r="C280" s="80">
        <v>2833131</v>
      </c>
      <c r="D280" s="80">
        <v>60608</v>
      </c>
      <c r="E280" s="80">
        <v>18984</v>
      </c>
    </row>
    <row r="281" spans="1:5">
      <c r="A281" s="79" t="s">
        <v>394</v>
      </c>
      <c r="B281" s="79">
        <v>210</v>
      </c>
      <c r="C281" s="80">
        <v>405805</v>
      </c>
      <c r="D281" s="80">
        <v>4833</v>
      </c>
      <c r="E281" s="80">
        <v>25646</v>
      </c>
    </row>
    <row r="282" spans="1:5">
      <c r="A282" s="79" t="s">
        <v>395</v>
      </c>
      <c r="B282" s="79">
        <v>284</v>
      </c>
      <c r="C282" s="80">
        <v>581229</v>
      </c>
      <c r="D282" s="80">
        <v>6528</v>
      </c>
      <c r="E282" s="80">
        <v>30308</v>
      </c>
    </row>
    <row r="283" spans="1:5">
      <c r="A283" s="79" t="s">
        <v>396</v>
      </c>
      <c r="B283" s="79">
        <v>335</v>
      </c>
      <c r="C283" s="80">
        <v>644575</v>
      </c>
      <c r="D283" s="80">
        <v>7715</v>
      </c>
      <c r="E283" s="80">
        <v>194840</v>
      </c>
    </row>
    <row r="284" spans="1:5">
      <c r="A284" s="79" t="s">
        <v>121</v>
      </c>
      <c r="B284" s="79">
        <v>2154</v>
      </c>
      <c r="C284" s="80">
        <v>5712654</v>
      </c>
      <c r="D284" s="80">
        <v>57391</v>
      </c>
      <c r="E284" s="80">
        <v>64947</v>
      </c>
    </row>
    <row r="285" spans="1:5">
      <c r="A285" s="79" t="s">
        <v>397</v>
      </c>
      <c r="B285" s="79">
        <v>718</v>
      </c>
      <c r="C285" s="80">
        <v>1450639</v>
      </c>
      <c r="D285" s="80">
        <v>16533</v>
      </c>
      <c r="E285" s="80">
        <v>19317</v>
      </c>
    </row>
    <row r="286" spans="1:5">
      <c r="A286" s="79" t="s">
        <v>398</v>
      </c>
      <c r="B286" s="79">
        <v>214</v>
      </c>
      <c r="C286" s="80">
        <v>510857</v>
      </c>
      <c r="D286" s="80">
        <v>10431</v>
      </c>
      <c r="E286" s="80">
        <v>35970</v>
      </c>
    </row>
    <row r="287" spans="1:5">
      <c r="A287" s="79" t="s">
        <v>399</v>
      </c>
      <c r="B287" s="79">
        <v>398</v>
      </c>
      <c r="C287" s="80">
        <v>926462</v>
      </c>
      <c r="D287" s="80">
        <v>19423</v>
      </c>
      <c r="E287" s="80">
        <v>49293</v>
      </c>
    </row>
    <row r="288" spans="1:5">
      <c r="A288" s="79" t="s">
        <v>400</v>
      </c>
      <c r="B288" s="79">
        <v>545</v>
      </c>
      <c r="C288" s="80">
        <v>1064167</v>
      </c>
      <c r="D288" s="80">
        <v>12548</v>
      </c>
      <c r="E288" s="80">
        <v>98252</v>
      </c>
    </row>
    <row r="289" spans="1:5">
      <c r="A289" s="79" t="s">
        <v>401</v>
      </c>
      <c r="B289" s="79">
        <v>1086</v>
      </c>
      <c r="C289" s="80">
        <v>2495340</v>
      </c>
      <c r="D289" s="80">
        <v>53055</v>
      </c>
      <c r="E289" s="80">
        <v>62615</v>
      </c>
    </row>
    <row r="290" spans="1:5">
      <c r="A290" s="79" t="s">
        <v>402</v>
      </c>
      <c r="B290" s="79">
        <v>692</v>
      </c>
      <c r="C290" s="80">
        <v>1465023</v>
      </c>
      <c r="D290" s="80">
        <v>15940</v>
      </c>
      <c r="E290" s="80">
        <v>64280</v>
      </c>
    </row>
    <row r="291" spans="1:5">
      <c r="A291" s="79" t="s">
        <v>403</v>
      </c>
      <c r="B291" s="79">
        <v>711</v>
      </c>
      <c r="C291" s="80">
        <v>1627982</v>
      </c>
      <c r="D291" s="80">
        <v>34710</v>
      </c>
      <c r="E291" s="80">
        <v>62615</v>
      </c>
    </row>
    <row r="292" spans="1:5">
      <c r="A292" s="79" t="s">
        <v>404</v>
      </c>
      <c r="B292" s="79">
        <v>692</v>
      </c>
      <c r="C292" s="80">
        <v>1358076</v>
      </c>
      <c r="D292" s="80">
        <v>15940</v>
      </c>
      <c r="E292" s="80">
        <v>86928</v>
      </c>
    </row>
    <row r="293" spans="1:5">
      <c r="A293" s="79" t="s">
        <v>405</v>
      </c>
      <c r="B293" s="79">
        <v>961</v>
      </c>
      <c r="C293" s="80">
        <v>1970639</v>
      </c>
      <c r="D293" s="80">
        <v>22129</v>
      </c>
      <c r="E293" s="80">
        <v>198836</v>
      </c>
    </row>
    <row r="294" spans="1:5">
      <c r="A294" s="79" t="s">
        <v>406</v>
      </c>
      <c r="B294" s="79">
        <v>2199</v>
      </c>
      <c r="C294" s="80">
        <v>5232524</v>
      </c>
      <c r="D294" s="80">
        <v>107368</v>
      </c>
      <c r="E294" s="80">
        <v>74938</v>
      </c>
    </row>
    <row r="295" spans="1:5">
      <c r="A295" s="79" t="s">
        <v>407</v>
      </c>
      <c r="B295" s="79">
        <v>829</v>
      </c>
      <c r="C295" s="80">
        <v>1914863</v>
      </c>
      <c r="D295" s="80">
        <v>40465</v>
      </c>
      <c r="E295" s="80">
        <v>77270</v>
      </c>
    </row>
    <row r="296" spans="1:5">
      <c r="A296" s="79" t="s">
        <v>408</v>
      </c>
      <c r="B296" s="79">
        <v>854</v>
      </c>
      <c r="C296" s="80">
        <v>1646364</v>
      </c>
      <c r="D296" s="80">
        <v>19670</v>
      </c>
      <c r="E296" s="80">
        <v>80933</v>
      </c>
    </row>
    <row r="297" spans="1:5">
      <c r="A297" s="79" t="s">
        <v>409</v>
      </c>
      <c r="B297" s="79">
        <v>895</v>
      </c>
      <c r="C297" s="80">
        <v>2310796</v>
      </c>
      <c r="D297" s="80">
        <v>27121</v>
      </c>
      <c r="E297" s="80">
        <v>1332</v>
      </c>
    </row>
    <row r="298" spans="1:5">
      <c r="A298" s="79" t="s">
        <v>410</v>
      </c>
      <c r="B298" s="79">
        <v>27</v>
      </c>
      <c r="C298" s="80">
        <v>50388</v>
      </c>
      <c r="D298" s="80">
        <v>339</v>
      </c>
      <c r="E298" s="80">
        <v>92590</v>
      </c>
    </row>
    <row r="299" spans="1:5">
      <c r="A299" s="79" t="s">
        <v>411</v>
      </c>
      <c r="B299" s="79">
        <v>1024</v>
      </c>
      <c r="C299" s="80">
        <v>2513211</v>
      </c>
      <c r="D299" s="80">
        <v>49997</v>
      </c>
      <c r="E299" s="80">
        <v>30641</v>
      </c>
    </row>
    <row r="300" spans="1:5">
      <c r="A300" s="79" t="s">
        <v>412</v>
      </c>
      <c r="B300" s="79">
        <v>339</v>
      </c>
      <c r="C300" s="80">
        <v>775009</v>
      </c>
      <c r="D300" s="80">
        <v>16546</v>
      </c>
      <c r="E300" s="80">
        <v>93923</v>
      </c>
    </row>
    <row r="301" spans="1:5">
      <c r="A301" s="79" t="s">
        <v>1396</v>
      </c>
      <c r="B301" s="79">
        <v>1039</v>
      </c>
      <c r="C301" s="80">
        <v>2023999</v>
      </c>
      <c r="D301" s="80">
        <v>23909</v>
      </c>
      <c r="E301" s="80">
        <v>23980</v>
      </c>
    </row>
    <row r="302" spans="1:5">
      <c r="A302" s="79" t="s">
        <v>414</v>
      </c>
      <c r="B302" s="79">
        <v>265</v>
      </c>
      <c r="C302" s="80">
        <v>567314</v>
      </c>
      <c r="D302" s="80">
        <v>6105</v>
      </c>
      <c r="E302" s="80">
        <v>48294</v>
      </c>
    </row>
    <row r="303" spans="1:5">
      <c r="A303" s="79" t="s">
        <v>415</v>
      </c>
      <c r="B303" s="79">
        <v>534</v>
      </c>
      <c r="C303" s="80">
        <v>1219832</v>
      </c>
      <c r="D303" s="80">
        <v>26078</v>
      </c>
      <c r="E303" s="80">
        <v>35637</v>
      </c>
    </row>
    <row r="304" spans="1:5">
      <c r="A304" s="79" t="s">
        <v>416</v>
      </c>
      <c r="B304" s="79">
        <v>394</v>
      </c>
      <c r="C304" s="80">
        <v>775688</v>
      </c>
      <c r="D304" s="80">
        <v>9072</v>
      </c>
      <c r="E304" s="80">
        <v>159868</v>
      </c>
    </row>
    <row r="305" spans="1:5">
      <c r="A305" s="79" t="s">
        <v>417</v>
      </c>
      <c r="B305" s="79">
        <v>1768</v>
      </c>
      <c r="C305" s="80">
        <v>4043272</v>
      </c>
      <c r="D305" s="80">
        <v>86326</v>
      </c>
      <c r="E305" s="80">
        <v>28310</v>
      </c>
    </row>
    <row r="306" spans="1:5">
      <c r="A306" s="79" t="s">
        <v>418</v>
      </c>
      <c r="B306" s="79">
        <v>313</v>
      </c>
      <c r="C306" s="80">
        <v>609931</v>
      </c>
      <c r="D306" s="80">
        <v>7207</v>
      </c>
      <c r="E306" s="80">
        <v>90259</v>
      </c>
    </row>
    <row r="307" spans="1:5">
      <c r="A307" s="79" t="s">
        <v>419</v>
      </c>
      <c r="B307" s="79">
        <v>998</v>
      </c>
      <c r="C307" s="80">
        <v>2299984</v>
      </c>
      <c r="D307" s="80">
        <v>48738</v>
      </c>
      <c r="E307" s="80">
        <v>35304</v>
      </c>
    </row>
    <row r="308" spans="1:5">
      <c r="A308" s="79" t="s">
        <v>420</v>
      </c>
      <c r="B308" s="79">
        <v>390</v>
      </c>
      <c r="C308" s="80">
        <v>810928</v>
      </c>
      <c r="D308" s="80">
        <v>8987</v>
      </c>
      <c r="E308" s="80">
        <v>23980</v>
      </c>
    </row>
    <row r="309" spans="1:5">
      <c r="A309" s="79" t="s">
        <v>421</v>
      </c>
      <c r="B309" s="79">
        <v>265</v>
      </c>
      <c r="C309" s="80">
        <v>625445</v>
      </c>
      <c r="D309" s="80">
        <v>6105</v>
      </c>
      <c r="E309" s="80">
        <v>19984</v>
      </c>
    </row>
    <row r="310" spans="1:5">
      <c r="A310" s="79" t="s">
        <v>422</v>
      </c>
      <c r="B310" s="79">
        <v>221</v>
      </c>
      <c r="C310" s="80">
        <v>490201</v>
      </c>
      <c r="D310" s="80">
        <v>5087</v>
      </c>
      <c r="E310" s="80">
        <v>29309</v>
      </c>
    </row>
    <row r="311" spans="1:5">
      <c r="A311" s="79" t="s">
        <v>423</v>
      </c>
      <c r="B311" s="79">
        <v>324</v>
      </c>
      <c r="C311" s="80">
        <v>625390</v>
      </c>
      <c r="D311" s="80">
        <v>7461</v>
      </c>
      <c r="E311" s="80">
        <v>110576</v>
      </c>
    </row>
    <row r="312" spans="1:5">
      <c r="A312" s="79" t="s">
        <v>424</v>
      </c>
      <c r="B312" s="79">
        <v>1223</v>
      </c>
      <c r="C312" s="80">
        <v>2856826</v>
      </c>
      <c r="D312" s="80">
        <v>59709</v>
      </c>
      <c r="E312" s="80">
        <v>88927</v>
      </c>
    </row>
    <row r="313" spans="1:5">
      <c r="A313" s="79" t="s">
        <v>425</v>
      </c>
      <c r="B313" s="79">
        <v>983</v>
      </c>
      <c r="C313" s="80">
        <v>1888648</v>
      </c>
      <c r="D313" s="80">
        <v>22638</v>
      </c>
      <c r="E313" s="80">
        <v>41299</v>
      </c>
    </row>
    <row r="314" spans="1:5">
      <c r="A314" s="79" t="s">
        <v>426</v>
      </c>
      <c r="B314" s="79">
        <v>457</v>
      </c>
      <c r="C314" s="80">
        <v>1045495</v>
      </c>
      <c r="D314" s="80">
        <v>22301</v>
      </c>
      <c r="E314" s="80">
        <v>180518</v>
      </c>
    </row>
    <row r="315" spans="1:5">
      <c r="A315" s="79" t="s">
        <v>427</v>
      </c>
      <c r="B315" s="79">
        <v>1996</v>
      </c>
      <c r="C315" s="80">
        <v>4568666</v>
      </c>
      <c r="D315" s="80">
        <v>97477</v>
      </c>
      <c r="E315" s="80">
        <v>55288</v>
      </c>
    </row>
    <row r="316" spans="1:5">
      <c r="A316" s="79" t="s">
        <v>428</v>
      </c>
      <c r="B316" s="79">
        <v>611</v>
      </c>
      <c r="C316" s="80">
        <v>1395286</v>
      </c>
      <c r="D316" s="80">
        <v>29855</v>
      </c>
      <c r="E316" s="80">
        <v>18651</v>
      </c>
    </row>
    <row r="317" spans="1:5">
      <c r="A317" s="79" t="s">
        <v>429</v>
      </c>
      <c r="B317" s="79">
        <v>206</v>
      </c>
      <c r="C317" s="80">
        <v>398937</v>
      </c>
      <c r="D317" s="80">
        <v>4748</v>
      </c>
      <c r="E317" s="80">
        <v>112907</v>
      </c>
    </row>
    <row r="318" spans="1:5">
      <c r="A318" s="79" t="s">
        <v>430</v>
      </c>
      <c r="B318" s="79">
        <v>1248</v>
      </c>
      <c r="C318" s="80">
        <v>2851765</v>
      </c>
      <c r="D318" s="80">
        <v>60968</v>
      </c>
      <c r="E318" s="80">
        <v>127562</v>
      </c>
    </row>
    <row r="319" spans="1:5">
      <c r="A319" s="79" t="s">
        <v>431</v>
      </c>
      <c r="B319" s="79">
        <v>1410</v>
      </c>
      <c r="C319" s="80">
        <v>2770706</v>
      </c>
      <c r="D319" s="80">
        <v>32473</v>
      </c>
      <c r="E319" s="80">
        <v>79601</v>
      </c>
    </row>
    <row r="320" spans="1:5">
      <c r="A320" s="79" t="s">
        <v>432</v>
      </c>
      <c r="B320" s="79">
        <v>880</v>
      </c>
      <c r="C320" s="80">
        <v>2010121</v>
      </c>
      <c r="D320" s="80">
        <v>42983</v>
      </c>
      <c r="E320" s="80">
        <v>52956</v>
      </c>
    </row>
    <row r="321" spans="1:5">
      <c r="A321" s="79" t="s">
        <v>433</v>
      </c>
      <c r="B321" s="79">
        <v>586</v>
      </c>
      <c r="C321" s="80">
        <v>1338863</v>
      </c>
      <c r="D321" s="80">
        <v>28596</v>
      </c>
      <c r="E321" s="80">
        <v>64947</v>
      </c>
    </row>
    <row r="322" spans="1:5">
      <c r="A322" s="79" t="s">
        <v>434</v>
      </c>
      <c r="B322" s="79">
        <v>892</v>
      </c>
      <c r="C322" s="80">
        <v>1687572</v>
      </c>
      <c r="D322" s="80">
        <v>16533</v>
      </c>
      <c r="E322" s="80">
        <v>39634</v>
      </c>
    </row>
    <row r="323" spans="1:5">
      <c r="A323" s="79" t="s">
        <v>435</v>
      </c>
      <c r="B323" s="79">
        <v>438</v>
      </c>
      <c r="C323" s="80">
        <v>842367</v>
      </c>
      <c r="D323" s="80">
        <v>10089</v>
      </c>
      <c r="E323" s="80">
        <v>24646</v>
      </c>
    </row>
    <row r="324" spans="1:5">
      <c r="A324" s="79" t="s">
        <v>436</v>
      </c>
      <c r="B324" s="79">
        <v>273</v>
      </c>
      <c r="C324" s="80">
        <v>529998</v>
      </c>
      <c r="D324" s="80">
        <v>6274</v>
      </c>
      <c r="E324" s="80">
        <v>80933</v>
      </c>
    </row>
    <row r="325" spans="1:5">
      <c r="A325" s="79" t="s">
        <v>437</v>
      </c>
      <c r="B325" s="79">
        <v>895</v>
      </c>
      <c r="C325" s="80">
        <v>2081968</v>
      </c>
      <c r="D325" s="80">
        <v>43703</v>
      </c>
      <c r="E325" s="80">
        <v>55954</v>
      </c>
    </row>
    <row r="326" spans="1:5">
      <c r="A326" s="79" t="s">
        <v>438</v>
      </c>
      <c r="B326" s="79">
        <v>619</v>
      </c>
      <c r="C326" s="80">
        <v>1414217</v>
      </c>
      <c r="D326" s="80">
        <v>30214</v>
      </c>
      <c r="E326" s="80">
        <v>57286</v>
      </c>
    </row>
    <row r="327" spans="1:5">
      <c r="A327" s="79" t="s">
        <v>439</v>
      </c>
      <c r="B327" s="79">
        <v>633</v>
      </c>
      <c r="C327" s="80">
        <v>1229199</v>
      </c>
      <c r="D327" s="80">
        <v>14583</v>
      </c>
      <c r="E327" s="80">
        <v>60617</v>
      </c>
    </row>
    <row r="328" spans="1:5">
      <c r="A328" s="79" t="s">
        <v>440</v>
      </c>
      <c r="B328" s="79">
        <v>367</v>
      </c>
      <c r="C328" s="80">
        <v>703955</v>
      </c>
      <c r="D328" s="80">
        <v>6783</v>
      </c>
      <c r="E328" s="80">
        <v>26645</v>
      </c>
    </row>
    <row r="329" spans="1:5">
      <c r="A329" s="79" t="s">
        <v>441</v>
      </c>
      <c r="B329" s="79">
        <v>210</v>
      </c>
      <c r="C329" s="80">
        <v>403942</v>
      </c>
      <c r="D329" s="80">
        <v>4833</v>
      </c>
      <c r="E329" s="80">
        <v>18984</v>
      </c>
    </row>
    <row r="330" spans="1:5">
      <c r="A330" s="79" t="s">
        <v>442</v>
      </c>
      <c r="B330" s="79">
        <v>2375</v>
      </c>
      <c r="C330" s="80">
        <v>5354219</v>
      </c>
      <c r="D330" s="80">
        <v>90600</v>
      </c>
      <c r="E330" s="80">
        <v>214823</v>
      </c>
    </row>
    <row r="331" spans="1:5">
      <c r="A331" s="79" t="s">
        <v>443</v>
      </c>
      <c r="B331" s="79">
        <v>866</v>
      </c>
      <c r="C331" s="80">
        <v>1613101</v>
      </c>
      <c r="D331" s="80">
        <v>11361</v>
      </c>
      <c r="E331" s="80">
        <v>44630</v>
      </c>
    </row>
    <row r="332" spans="1:5">
      <c r="A332" s="79" t="s">
        <v>444</v>
      </c>
      <c r="B332" s="79">
        <v>265</v>
      </c>
      <c r="C332" s="80">
        <v>641841</v>
      </c>
      <c r="D332" s="80">
        <v>6105</v>
      </c>
      <c r="E332" s="80">
        <v>23980</v>
      </c>
    </row>
    <row r="333" spans="1:5">
      <c r="A333" s="79" t="s">
        <v>445</v>
      </c>
      <c r="B333" s="79">
        <v>214</v>
      </c>
      <c r="C333" s="80">
        <v>398245</v>
      </c>
      <c r="D333" s="80">
        <v>2798</v>
      </c>
      <c r="E333" s="80">
        <v>10991</v>
      </c>
    </row>
    <row r="334" spans="1:5">
      <c r="A334" s="79" t="s">
        <v>446</v>
      </c>
      <c r="B334" s="79">
        <v>593</v>
      </c>
      <c r="C334" s="80">
        <v>1361668</v>
      </c>
      <c r="D334" s="80">
        <v>13650</v>
      </c>
      <c r="E334" s="80">
        <v>53623</v>
      </c>
    </row>
    <row r="335" spans="1:5">
      <c r="A335" s="79" t="s">
        <v>7</v>
      </c>
      <c r="B335" s="79">
        <v>1190</v>
      </c>
      <c r="C335" s="80">
        <v>2721105</v>
      </c>
      <c r="D335" s="80">
        <v>58090</v>
      </c>
      <c r="E335" s="80">
        <v>107578</v>
      </c>
    </row>
    <row r="336" spans="1:5">
      <c r="A336" s="79" t="s">
        <v>447</v>
      </c>
      <c r="B336" s="79">
        <v>843</v>
      </c>
      <c r="C336" s="80">
        <v>2136199</v>
      </c>
      <c r="D336" s="80">
        <v>19416</v>
      </c>
      <c r="E336" s="80">
        <v>76271</v>
      </c>
    </row>
    <row r="337" spans="1:5">
      <c r="A337" s="79" t="s">
        <v>448</v>
      </c>
      <c r="B337" s="79">
        <v>136</v>
      </c>
      <c r="C337" s="80">
        <v>266899</v>
      </c>
      <c r="D337" s="80">
        <v>3137</v>
      </c>
      <c r="E337" s="80">
        <v>12323</v>
      </c>
    </row>
    <row r="338" spans="1:5">
      <c r="A338" s="79" t="s">
        <v>449</v>
      </c>
      <c r="B338" s="79">
        <v>497</v>
      </c>
      <c r="C338" s="80">
        <v>971989</v>
      </c>
      <c r="D338" s="80">
        <v>11446</v>
      </c>
      <c r="E338" s="80">
        <v>44963</v>
      </c>
    </row>
    <row r="339" spans="1:5">
      <c r="A339" s="79" t="s">
        <v>450</v>
      </c>
      <c r="B339" s="79">
        <v>541</v>
      </c>
      <c r="C339" s="80">
        <v>1237720</v>
      </c>
      <c r="D339" s="80">
        <v>26437</v>
      </c>
      <c r="E339" s="80">
        <v>48960</v>
      </c>
    </row>
    <row r="340" spans="1:5">
      <c r="A340" s="79" t="s">
        <v>451</v>
      </c>
      <c r="B340" s="79">
        <v>862</v>
      </c>
      <c r="C340" s="80">
        <v>1725683</v>
      </c>
      <c r="D340" s="80">
        <v>19840</v>
      </c>
      <c r="E340" s="80">
        <v>77936</v>
      </c>
    </row>
    <row r="341" spans="1:5">
      <c r="A341" s="79" t="s">
        <v>122</v>
      </c>
      <c r="B341" s="79">
        <v>457</v>
      </c>
      <c r="C341" s="80">
        <v>876777</v>
      </c>
      <c r="D341" s="80">
        <v>10513</v>
      </c>
      <c r="E341" s="80">
        <v>41299</v>
      </c>
    </row>
    <row r="342" spans="1:5">
      <c r="A342" s="79" t="s">
        <v>452</v>
      </c>
      <c r="B342" s="79">
        <v>714</v>
      </c>
      <c r="C342" s="80">
        <v>1519044</v>
      </c>
      <c r="D342" s="80">
        <v>16448</v>
      </c>
      <c r="E342" s="80">
        <v>64613</v>
      </c>
    </row>
    <row r="343" spans="1:5">
      <c r="A343" s="79" t="s">
        <v>124</v>
      </c>
      <c r="B343" s="79">
        <v>1366</v>
      </c>
      <c r="C343" s="80">
        <v>2804639</v>
      </c>
      <c r="D343" s="80">
        <v>31455</v>
      </c>
      <c r="E343" s="80">
        <v>123565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a792d02-e013-4e66-ad9c-59651f50e07b">
      <Terms xmlns="http://schemas.microsoft.com/office/infopath/2007/PartnerControls"/>
    </lcf76f155ced4ddcb4097134ff3c332f>
    <TaxCatchAll xmlns="23091b63-5f46-43a3-a580-cc59cb5d488e" xsi:nil="true"/>
    <SharedWithUsers xmlns="23091b63-5f46-43a3-a580-cc59cb5d488e">
      <UserInfo>
        <DisplayName>Stevers, Vera</DisplayName>
        <AccountId>12823</AccountId>
        <AccountType/>
      </UserInfo>
      <UserInfo>
        <DisplayName>Brandjes, Lou</DisplayName>
        <AccountId>7699</AccountId>
        <AccountType/>
      </UserInfo>
      <UserInfo>
        <DisplayName>Heesbeen, Pieter</DisplayName>
        <AccountId>10098</AccountId>
        <AccountType/>
      </UserInfo>
      <UserInfo>
        <DisplayName>Koster, Max</DisplayName>
        <AccountId>5858</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84B2BD379BB8D42AAEE8315497262EA" ma:contentTypeVersion="15" ma:contentTypeDescription="Een nieuw document maken." ma:contentTypeScope="" ma:versionID="5e24d8d53f4ca947fcbf9a0ae199768a">
  <xsd:schema xmlns:xsd="http://www.w3.org/2001/XMLSchema" xmlns:xs="http://www.w3.org/2001/XMLSchema" xmlns:p="http://schemas.microsoft.com/office/2006/metadata/properties" xmlns:ns2="ca792d02-e013-4e66-ad9c-59651f50e07b" xmlns:ns3="23091b63-5f46-43a3-a580-cc59cb5d488e" targetNamespace="http://schemas.microsoft.com/office/2006/metadata/properties" ma:root="true" ma:fieldsID="7dad1fb8c27832cb6333390b1bced954" ns2:_="" ns3:_="">
    <xsd:import namespace="ca792d02-e013-4e66-ad9c-59651f50e07b"/>
    <xsd:import namespace="23091b63-5f46-43a3-a580-cc59cb5d488e"/>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element ref="ns2:MediaLengthInSecond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792d02-e013-4e66-ad9c-59651f50e0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f35aeea7-e848-442f-a6c3-04e7a31ee3df"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91b63-5f46-43a3-a580-cc59cb5d488e"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95c2ca64-d0ca-43fd-839f-6b93e0c121ab}" ma:internalName="TaxCatchAll" ma:showField="CatchAllData" ma:web="23091b63-5f46-43a3-a580-cc59cb5d488e">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9D2CD0-2799-4362-A8DA-7E4D78B62B86}">
  <ds:schemaRefs>
    <ds:schemaRef ds:uri="http://purl.org/dc/terms/"/>
    <ds:schemaRef ds:uri="http://schemas.microsoft.com/office/2006/documentManagement/types"/>
    <ds:schemaRef ds:uri="http://www.w3.org/XML/1998/namespace"/>
    <ds:schemaRef ds:uri="23091b63-5f46-43a3-a580-cc59cb5d488e"/>
    <ds:schemaRef ds:uri="http://purl.org/dc/elements/1.1/"/>
    <ds:schemaRef ds:uri="http://purl.org/dc/dcmitype/"/>
    <ds:schemaRef ds:uri="http://schemas.openxmlformats.org/package/2006/metadata/core-properties"/>
    <ds:schemaRef ds:uri="http://schemas.microsoft.com/office/infopath/2007/PartnerControls"/>
    <ds:schemaRef ds:uri="ca792d02-e013-4e66-ad9c-59651f50e07b"/>
    <ds:schemaRef ds:uri="http://schemas.microsoft.com/office/2006/metadata/properties"/>
  </ds:schemaRefs>
</ds:datastoreItem>
</file>

<file path=customXml/itemProps2.xml><?xml version="1.0" encoding="utf-8"?>
<ds:datastoreItem xmlns:ds="http://schemas.openxmlformats.org/officeDocument/2006/customXml" ds:itemID="{135A87CB-D825-4013-84F6-328915E7D5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792d02-e013-4e66-ad9c-59651f50e07b"/>
    <ds:schemaRef ds:uri="23091b63-5f46-43a3-a580-cc59cb5d48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E4AC895-4859-4E6F-A1AE-D8D5C4F4987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17</vt:i4>
      </vt:variant>
    </vt:vector>
  </HeadingPairs>
  <TitlesOfParts>
    <vt:vector size="17" baseType="lpstr">
      <vt:lpstr>Overzicht geldstromen</vt:lpstr>
      <vt:lpstr>Begrotingstool</vt:lpstr>
      <vt:lpstr>Autofilter gemeenten</vt:lpstr>
      <vt:lpstr>_€ CDOKE</vt:lpstr>
      <vt:lpstr>_LAI T0</vt:lpstr>
      <vt:lpstr>_LAI T1.1</vt:lpstr>
      <vt:lpstr>_LAI T1.2</vt:lpstr>
      <vt:lpstr>_LAI T1.3</vt:lpstr>
      <vt:lpstr>_LAI T2</vt:lpstr>
      <vt:lpstr>_LAI T3</vt:lpstr>
      <vt:lpstr>_Energiearmoede_2022_01</vt:lpstr>
      <vt:lpstr>_Energiearmoede_2022_06</vt:lpstr>
      <vt:lpstr>_Energiearmoede_2023_06</vt:lpstr>
      <vt:lpstr>_NPLW</vt:lpstr>
      <vt:lpstr>_natuurisolerenregio</vt:lpstr>
      <vt:lpstr>_natuurisolerengemeente</vt:lpstr>
      <vt:lpstr>_VHF 2024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Koster, Max</dc:creator>
  <cp:keywords/>
  <dc:description/>
  <cp:lastModifiedBy>Brandjes, Lou</cp:lastModifiedBy>
  <cp:revision/>
  <dcterms:created xsi:type="dcterms:W3CDTF">2024-01-15T09:42:06Z</dcterms:created>
  <dcterms:modified xsi:type="dcterms:W3CDTF">2024-07-25T13:01:54Z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0x010100784B2BD379BB8D42AAEE8315497262EA</vt:lpwstr>
  </property>
  <property fmtid="{D5CDD505-2E9C-101B-9397-08002B2CF9AE}" pid="3" name="MediaServiceImageTags">
    <vt:lpwstr/>
  </property>
</Properties>
</file>